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env-my.sharepoint.com/personal/deroche_f_daikin_fr/Documents/0. marketing 2019/0. Associations pro/1. Afpac/2019/MTES 19 dec/"/>
    </mc:Choice>
  </mc:AlternateContent>
  <xr:revisionPtr revIDLastSave="634" documentId="8_{29AEEEDB-ADFE-4509-8BF3-8C510C152A44}" xr6:coauthVersionLast="41" xr6:coauthVersionMax="41" xr10:uidLastSave="{B6FAEEF3-6651-4CE9-9DDA-B9329159D29A}"/>
  <bookViews>
    <workbookView xWindow="-108" yWindow="-108" windowWidth="23256" windowHeight="12576" xr2:uid="{9A505696-0F9D-4F52-A059-9F1BFD5E34AB}"/>
  </bookViews>
  <sheets>
    <sheet name="marché PAC 2018" sheetId="1" r:id="rId1"/>
    <sheet name="marché PAC jan aou" sheetId="3" r:id="rId2"/>
    <sheet name="PAC Hybrides" sheetId="4" r:id="rId3"/>
    <sheet name="prépa analyse jan aou" sheetId="2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9" i="4" l="1"/>
  <c r="I10" i="4"/>
  <c r="I8" i="4"/>
  <c r="I7" i="4"/>
  <c r="I6" i="4"/>
  <c r="I5" i="4"/>
  <c r="H10" i="4"/>
  <c r="H9" i="4"/>
  <c r="H8" i="4"/>
  <c r="H7" i="4"/>
  <c r="H6" i="4"/>
  <c r="H5" i="4"/>
  <c r="I4" i="4"/>
  <c r="H4" i="4"/>
  <c r="E69" i="4"/>
  <c r="E57" i="4"/>
  <c r="E45" i="4"/>
  <c r="E33" i="4"/>
  <c r="E21" i="4"/>
  <c r="E9" i="4"/>
  <c r="D73" i="4"/>
  <c r="D61" i="4"/>
  <c r="D49" i="4"/>
  <c r="D37" i="4"/>
  <c r="D25" i="4"/>
  <c r="D13" i="4"/>
  <c r="L15" i="3" l="1"/>
  <c r="K15" i="3"/>
  <c r="J15" i="3"/>
  <c r="I15" i="3"/>
  <c r="H15" i="3"/>
  <c r="G15" i="3"/>
  <c r="F15" i="3"/>
  <c r="P23" i="2"/>
  <c r="Q22" i="2"/>
  <c r="P22" i="2"/>
  <c r="Q21" i="2"/>
  <c r="P21" i="2"/>
  <c r="Q20" i="2"/>
  <c r="P20" i="2"/>
  <c r="O22" i="2"/>
  <c r="O21" i="2"/>
  <c r="R22" i="2"/>
  <c r="Q23" i="2"/>
  <c r="P35" i="2"/>
  <c r="P34" i="2"/>
  <c r="P36" i="2"/>
  <c r="Q35" i="2" s="1"/>
  <c r="R36" i="2"/>
  <c r="S35" i="2" s="1"/>
  <c r="R35" i="2"/>
  <c r="R34" i="2"/>
  <c r="H38" i="2"/>
  <c r="I38" i="2"/>
  <c r="J38" i="2"/>
  <c r="K38" i="2"/>
  <c r="L38" i="2"/>
  <c r="G38" i="2"/>
  <c r="H33" i="2"/>
  <c r="I33" i="2"/>
  <c r="J33" i="2"/>
  <c r="K33" i="2"/>
  <c r="L33" i="2"/>
  <c r="H34" i="2"/>
  <c r="I34" i="2"/>
  <c r="J34" i="2"/>
  <c r="K34" i="2"/>
  <c r="L34" i="2"/>
  <c r="H35" i="2"/>
  <c r="I35" i="2"/>
  <c r="J35" i="2"/>
  <c r="K35" i="2"/>
  <c r="L35" i="2"/>
  <c r="H36" i="2"/>
  <c r="I36" i="2"/>
  <c r="J36" i="2"/>
  <c r="K36" i="2"/>
  <c r="L36" i="2"/>
  <c r="H37" i="2"/>
  <c r="I37" i="2"/>
  <c r="J37" i="2"/>
  <c r="K37" i="2"/>
  <c r="L37" i="2"/>
  <c r="G34" i="2"/>
  <c r="G35" i="2"/>
  <c r="G36" i="2"/>
  <c r="G37" i="2"/>
  <c r="G33" i="2"/>
  <c r="E34" i="2"/>
  <c r="E35" i="2"/>
  <c r="E36" i="2"/>
  <c r="E37" i="2"/>
  <c r="E33" i="2"/>
  <c r="M9" i="2"/>
  <c r="M15" i="2"/>
  <c r="M17" i="2"/>
  <c r="L17" i="2"/>
  <c r="Q15" i="2"/>
  <c r="P15" i="2"/>
  <c r="O14" i="2"/>
  <c r="P13" i="2"/>
  <c r="Q13" i="2"/>
  <c r="R13" i="2" s="1"/>
  <c r="P14" i="2"/>
  <c r="Q14" i="2"/>
  <c r="R14" i="2"/>
  <c r="O13" i="2"/>
  <c r="R12" i="2"/>
  <c r="R11" i="2"/>
  <c r="R10" i="2"/>
  <c r="Q12" i="2"/>
  <c r="P12" i="2"/>
  <c r="O11" i="2"/>
  <c r="Q11" i="2"/>
  <c r="P11" i="2"/>
  <c r="O12" i="2"/>
  <c r="Q10" i="2"/>
  <c r="P10" i="2"/>
  <c r="O10" i="2"/>
  <c r="N10" i="2"/>
  <c r="Q9" i="2"/>
  <c r="P9" i="2"/>
  <c r="G23" i="2"/>
  <c r="G21" i="2"/>
  <c r="N5" i="2"/>
  <c r="N4" i="2"/>
  <c r="Q3" i="2"/>
  <c r="P3" i="2"/>
  <c r="G17" i="2"/>
  <c r="H15" i="2"/>
  <c r="H17" i="2" s="1"/>
  <c r="I15" i="2"/>
  <c r="I17" i="2" s="1"/>
  <c r="J15" i="2"/>
  <c r="J17" i="2" s="1"/>
  <c r="K15" i="2"/>
  <c r="P5" i="2" s="1"/>
  <c r="L15" i="2"/>
  <c r="Q5" i="2" s="1"/>
  <c r="G15" i="2"/>
  <c r="H9" i="2"/>
  <c r="I9" i="2"/>
  <c r="J9" i="2"/>
  <c r="K9" i="2"/>
  <c r="P4" i="2" s="1"/>
  <c r="L9" i="2"/>
  <c r="Q4" i="2" s="1"/>
  <c r="G9" i="2"/>
  <c r="R23" i="2" l="1"/>
  <c r="R21" i="2"/>
  <c r="Q34" i="2"/>
  <c r="S34" i="2"/>
  <c r="R5" i="2"/>
  <c r="P6" i="2"/>
  <c r="I23" i="2"/>
  <c r="I21" i="2"/>
  <c r="H23" i="2"/>
  <c r="H21" i="2"/>
  <c r="R4" i="2"/>
  <c r="Q6" i="2"/>
  <c r="R6" i="2" s="1"/>
  <c r="J21" i="2"/>
  <c r="J23" i="2"/>
  <c r="K17" i="2"/>
  <c r="K15" i="1"/>
  <c r="G15" i="1"/>
  <c r="H15" i="1"/>
  <c r="I15" i="1"/>
  <c r="J15" i="1"/>
  <c r="F15" i="1"/>
  <c r="K21" i="2" l="1"/>
  <c r="K23" i="2"/>
  <c r="U4" i="2"/>
  <c r="L23" i="2"/>
  <c r="L21" i="2"/>
  <c r="U5" i="2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3">
    <s v="ThisWorkbookDataModel"/>
    <s v="{[HP New].[Period].&amp;[Jan/Dec]}"/>
    <s v="{[HP New].[Period].&amp;[Jan/Aug]}"/>
  </metadataStrings>
  <mdxMetadata count="2">
    <mdx n="0" f="s">
      <ms ns="1" c="0"/>
    </mdx>
    <mdx n="0" f="s">
      <ms ns="2" c="0"/>
    </mdx>
  </mdxMetadata>
  <valueMetadata count="2">
    <bk>
      <rc t="1" v="0"/>
    </bk>
    <bk>
      <rc t="1" v="1"/>
    </bk>
  </valueMetadata>
</metadata>
</file>

<file path=xl/sharedStrings.xml><?xml version="1.0" encoding="utf-8"?>
<sst xmlns="http://schemas.openxmlformats.org/spreadsheetml/2006/main" count="229" uniqueCount="65">
  <si>
    <t>Bibloc</t>
  </si>
  <si>
    <t>&lt;= 6 kW</t>
  </si>
  <si>
    <t>6 - 10 kW</t>
  </si>
  <si>
    <t>10 - 20 kW</t>
  </si>
  <si>
    <t>20 - 30 kW</t>
  </si>
  <si>
    <t>30 - 50 kW</t>
  </si>
  <si>
    <t>(vide)</t>
  </si>
  <si>
    <t>Heating only</t>
  </si>
  <si>
    <t>Hot sanitary water tank</t>
  </si>
  <si>
    <t>HT &gt; 65°C</t>
  </si>
  <si>
    <t>HT 55-65°C</t>
  </si>
  <si>
    <t>Inverter</t>
  </si>
  <si>
    <t>Monobloc (Indoor conception)</t>
  </si>
  <si>
    <t>Swimmingpool</t>
  </si>
  <si>
    <t>Monobloc</t>
  </si>
  <si>
    <t>Period</t>
  </si>
  <si>
    <t>Jan/Dec</t>
  </si>
  <si>
    <t>Capacity</t>
  </si>
  <si>
    <t>Jan/Aug</t>
  </si>
  <si>
    <t>PAC ECS &gt; 400 litres</t>
  </si>
  <si>
    <t>Neuf / Réno</t>
  </si>
  <si>
    <t>Neuf</t>
  </si>
  <si>
    <t>technologie</t>
  </si>
  <si>
    <t>PAC air/eau</t>
  </si>
  <si>
    <t xml:space="preserve">Gamme </t>
  </si>
  <si>
    <t>total PAC</t>
  </si>
  <si>
    <t xml:space="preserve">PAC Geo </t>
  </si>
  <si>
    <t xml:space="preserve">CET </t>
  </si>
  <si>
    <t>Total</t>
  </si>
  <si>
    <t>Mix</t>
  </si>
  <si>
    <t>delta</t>
  </si>
  <si>
    <t>puissance</t>
  </si>
  <si>
    <t>total</t>
  </si>
  <si>
    <t>Rénovation</t>
  </si>
  <si>
    <t>Aout 2018</t>
  </si>
  <si>
    <t>Aout 2019</t>
  </si>
  <si>
    <t>%</t>
  </si>
  <si>
    <t>Aerothermie</t>
  </si>
  <si>
    <t xml:space="preserve">aerothermie </t>
  </si>
  <si>
    <t>inclus</t>
  </si>
  <si>
    <t>total PAC air/eau</t>
  </si>
  <si>
    <t>total CET</t>
  </si>
  <si>
    <t>total Geo</t>
  </si>
  <si>
    <t>Jan/Aout</t>
  </si>
  <si>
    <t>monobloc+bi-bloc</t>
  </si>
  <si>
    <t>Réno</t>
  </si>
  <si>
    <t xml:space="preserve">Réno </t>
  </si>
  <si>
    <t>Market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</si>
  <si>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</si>
  <si>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</si>
  <si>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</si>
  <si>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</si>
  <si>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</si>
  <si>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</si>
  <si>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</si>
  <si>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</si>
  <si>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</si>
  <si>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</si>
  <si>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</si>
  <si>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</si>
  <si>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jan dec</t>
  </si>
  <si>
    <t>jan aout</t>
  </si>
  <si>
    <t>a fin nov</t>
  </si>
  <si>
    <t>total PAC Hybride</t>
  </si>
  <si>
    <t>PAC Hybride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</si>
</sst>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Fill="1"/>
    <xf numFmtId="0" fontId="2" fillId="0" borderId="0" xfId="0" applyFont="1" applyFill="1"/>
    <xf numFmtId="164" fontId="0" fillId="0" borderId="0" xfId="1" applyNumberFormat="1" applyFont="1" applyFill="1"/>
    <xf numFmtId="164" fontId="0" fillId="0" borderId="0" xfId="0" applyNumberFormat="1" applyFill="1"/>
    <xf numFmtId="0" fontId="2" fillId="0" borderId="1" xfId="0" applyFont="1" applyFill="1" applyBorder="1"/>
    <xf numFmtId="164" fontId="2" fillId="0" borderId="1" xfId="1" applyNumberFormat="1" applyFont="1" applyFill="1" applyBorder="1"/>
    <xf numFmtId="0" fontId="0" fillId="0" borderId="0" xfId="0" applyFill="1" applyBorder="1"/>
    <xf numFmtId="3" fontId="0" fillId="0" borderId="0" xfId="0" applyNumberFormat="1" applyFill="1" applyBorder="1"/>
    <xf numFmtId="0" fontId="2" fillId="2" borderId="0" xfId="0" applyFont="1" applyFill="1"/>
    <xf numFmtId="0" fontId="2" fillId="2" borderId="1" xfId="0" applyFont="1" applyFill="1" applyBorder="1"/>
    <xf numFmtId="0" fontId="2" fillId="2" borderId="0" xfId="0" applyFont="1" applyFill="1" applyBorder="1"/>
    <xf numFmtId="0" fontId="0" fillId="0" borderId="0" xfId="0" applyFill="1" applyAlignment="1">
      <alignment horizontal="left" indent="1"/>
    </xf>
    <xf numFmtId="0" fontId="2" fillId="2" borderId="1" xfId="0" applyFont="1" applyFill="1" applyBorder="1" applyAlignment="1">
      <alignment horizontal="left" indent="1"/>
    </xf>
    <xf numFmtId="0" fontId="2" fillId="0" borderId="1" xfId="0" applyFont="1" applyFill="1" applyBorder="1" applyAlignment="1">
      <alignment horizontal="left" indent="1"/>
    </xf>
    <xf numFmtId="0" fontId="2" fillId="2" borderId="0" xfId="0" applyFont="1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164" fontId="0" fillId="0" borderId="0" xfId="0" applyNumberFormat="1"/>
    <xf numFmtId="9" fontId="0" fillId="0" borderId="0" xfId="2" applyFont="1"/>
    <xf numFmtId="9" fontId="0" fillId="0" borderId="0" xfId="2" applyFont="1" applyFill="1"/>
    <xf numFmtId="0" fontId="0" fillId="0" borderId="0" xfId="2" applyNumberFormat="1" applyFont="1"/>
    <xf numFmtId="0" fontId="0" fillId="0" borderId="0" xfId="0"/>
    <xf numFmtId="9" fontId="0" fillId="0" borderId="0" xfId="0" applyNumberFormat="1"/>
    <xf numFmtId="9" fontId="2" fillId="0" borderId="0" xfId="2" applyFont="1" applyFill="1" applyBorder="1"/>
    <xf numFmtId="164" fontId="0" fillId="0" borderId="0" xfId="2" applyNumberFormat="1" applyFont="1"/>
    <xf numFmtId="0" fontId="2" fillId="2" borderId="1" xfId="0" applyFont="1" applyFill="1" applyBorder="1" applyAlignment="1">
      <alignment horizontal="center"/>
    </xf>
    <xf numFmtId="0" fontId="2" fillId="0" borderId="0" xfId="0" applyFont="1"/>
    <xf numFmtId="164" fontId="2" fillId="0" borderId="0" xfId="0" applyNumberFormat="1" applyFont="1"/>
    <xf numFmtId="9" fontId="2" fillId="0" borderId="0" xfId="2" applyFont="1"/>
    <xf numFmtId="0" fontId="0" fillId="0" borderId="1" xfId="0" applyBorder="1"/>
    <xf numFmtId="164" fontId="0" fillId="0" borderId="1" xfId="0" applyNumberFormat="1" applyBorder="1"/>
    <xf numFmtId="9" fontId="0" fillId="0" borderId="1" xfId="2" applyFont="1" applyBorder="1"/>
    <xf numFmtId="9" fontId="2" fillId="0" borderId="1" xfId="2" applyFont="1" applyBorder="1"/>
    <xf numFmtId="0" fontId="3" fillId="0" borderId="0" xfId="0" applyFont="1" applyFill="1" applyBorder="1"/>
  </cellXfs>
  <cellStyles count="3">
    <cellStyle name="Milliers" xfId="1" builtinId="3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eetMetadata" Target="metadata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AAA00D-1BA5-49F7-AA50-6A6B0E2CED7A}">
  <sheetPr>
    <tabColor theme="7" tint="0.39997558519241921"/>
    <pageSetUpPr fitToPage="1"/>
  </sheetPr>
  <dimension ref="B2:L56"/>
  <sheetViews>
    <sheetView showGridLines="0" tabSelected="1" zoomScale="80" zoomScaleNormal="80" workbookViewId="0">
      <selection activeCell="L30" sqref="L30"/>
    </sheetView>
  </sheetViews>
  <sheetFormatPr baseColWidth="10" defaultColWidth="11.44140625" defaultRowHeight="14.4" x14ac:dyDescent="0.3"/>
  <cols>
    <col min="1" max="1" width="5.6640625" style="1" customWidth="1"/>
    <col min="2" max="2" width="16.6640625" style="1" customWidth="1"/>
    <col min="3" max="3" width="13.5546875" style="1" customWidth="1"/>
    <col min="4" max="4" width="11.33203125" style="1" bestFit="1" customWidth="1"/>
    <col min="5" max="5" width="28.88671875" style="12" bestFit="1" customWidth="1"/>
    <col min="6" max="6" width="11.88671875" style="1" bestFit="1" customWidth="1"/>
    <col min="7" max="7" width="12.88671875" style="1" bestFit="1" customWidth="1"/>
    <col min="8" max="10" width="11.88671875" style="1" bestFit="1" customWidth="1"/>
    <col min="11" max="11" width="12.88671875" style="1" bestFit="1" customWidth="1"/>
    <col min="12" max="13" width="11.44140625" style="1"/>
    <col min="14" max="14" width="21.5546875" style="1" customWidth="1"/>
    <col min="15" max="16384" width="11.44140625" style="1"/>
  </cols>
  <sheetData>
    <row r="2" spans="2:12" s="2" customFormat="1" x14ac:dyDescent="0.3">
      <c r="B2" s="9" t="s">
        <v>15</v>
      </c>
      <c r="C2" s="9" t="s" vm="1">
        <v>16</v>
      </c>
    </row>
    <row r="3" spans="2:12" s="2" customFormat="1" x14ac:dyDescent="0.3"/>
    <row r="4" spans="2:12" s="2" customFormat="1" x14ac:dyDescent="0.3">
      <c r="B4" s="10" t="s">
        <v>24</v>
      </c>
      <c r="C4" s="10" t="s">
        <v>22</v>
      </c>
      <c r="D4" s="10" t="s">
        <v>20</v>
      </c>
      <c r="E4" s="13" t="s">
        <v>17</v>
      </c>
      <c r="F4" s="10">
        <v>2013</v>
      </c>
      <c r="G4" s="10">
        <v>2014</v>
      </c>
      <c r="H4" s="10">
        <v>2015</v>
      </c>
      <c r="I4" s="10">
        <v>2016</v>
      </c>
      <c r="J4" s="10">
        <v>2017</v>
      </c>
      <c r="K4" s="10">
        <v>2018</v>
      </c>
      <c r="L4" s="10">
        <v>2019</v>
      </c>
    </row>
    <row r="5" spans="2:12" x14ac:dyDescent="0.3">
      <c r="B5" s="2" t="s">
        <v>23</v>
      </c>
      <c r="C5" s="1" t="s">
        <v>0</v>
      </c>
      <c r="D5" s="1" t="s">
        <v>21</v>
      </c>
      <c r="E5" s="12" t="s">
        <v>1</v>
      </c>
      <c r="F5" s="3">
        <v>8118</v>
      </c>
      <c r="G5" s="3">
        <v>20928</v>
      </c>
      <c r="H5" s="3">
        <v>27150</v>
      </c>
      <c r="I5" s="3">
        <v>30304</v>
      </c>
      <c r="J5" s="3">
        <v>34250</v>
      </c>
      <c r="K5" s="3">
        <v>36003</v>
      </c>
    </row>
    <row r="6" spans="2:12" x14ac:dyDescent="0.3">
      <c r="E6" s="12" t="s">
        <v>2</v>
      </c>
      <c r="F6" s="3">
        <v>12186</v>
      </c>
      <c r="G6" s="3">
        <v>17668</v>
      </c>
      <c r="H6" s="3">
        <v>18728</v>
      </c>
      <c r="I6" s="3">
        <v>18420</v>
      </c>
      <c r="J6" s="3">
        <v>19438</v>
      </c>
      <c r="K6" s="3">
        <v>21771</v>
      </c>
    </row>
    <row r="7" spans="2:12" x14ac:dyDescent="0.3">
      <c r="D7" s="1" t="s">
        <v>46</v>
      </c>
      <c r="E7" s="12" t="s">
        <v>3</v>
      </c>
      <c r="F7" s="3">
        <v>25652</v>
      </c>
      <c r="G7" s="3">
        <v>23153</v>
      </c>
      <c r="H7" s="3">
        <v>21165</v>
      </c>
      <c r="I7" s="3">
        <v>18384</v>
      </c>
      <c r="J7" s="3">
        <v>21242</v>
      </c>
      <c r="K7" s="3">
        <v>29455</v>
      </c>
    </row>
    <row r="8" spans="2:12" x14ac:dyDescent="0.3">
      <c r="E8" s="12" t="s">
        <v>4</v>
      </c>
      <c r="F8" s="3">
        <v>645</v>
      </c>
      <c r="G8" s="3">
        <v>539</v>
      </c>
      <c r="H8" s="3">
        <v>444</v>
      </c>
      <c r="I8" s="3">
        <v>420</v>
      </c>
      <c r="J8" s="3">
        <v>587</v>
      </c>
      <c r="K8" s="3">
        <v>763</v>
      </c>
    </row>
    <row r="9" spans="2:12" x14ac:dyDescent="0.3">
      <c r="E9" s="12" t="s">
        <v>5</v>
      </c>
      <c r="F9" s="3">
        <v>45</v>
      </c>
      <c r="G9" s="3">
        <v>38</v>
      </c>
      <c r="H9" s="3">
        <v>19</v>
      </c>
      <c r="I9" s="3">
        <v>21</v>
      </c>
      <c r="J9" s="3">
        <v>23</v>
      </c>
      <c r="K9" s="3">
        <v>10</v>
      </c>
    </row>
    <row r="10" spans="2:12" x14ac:dyDescent="0.3">
      <c r="C10" s="1" t="s">
        <v>14</v>
      </c>
      <c r="D10" s="1" t="s">
        <v>21</v>
      </c>
      <c r="E10" s="12" t="s">
        <v>1</v>
      </c>
      <c r="F10" s="3">
        <v>911</v>
      </c>
      <c r="G10" s="3">
        <v>1668</v>
      </c>
      <c r="H10" s="3">
        <v>1923</v>
      </c>
      <c r="I10" s="3">
        <v>2409</v>
      </c>
      <c r="J10" s="3">
        <v>2690</v>
      </c>
      <c r="K10" s="3">
        <v>2292</v>
      </c>
    </row>
    <row r="11" spans="2:12" x14ac:dyDescent="0.3">
      <c r="E11" s="12" t="s">
        <v>2</v>
      </c>
      <c r="F11" s="3">
        <v>2070</v>
      </c>
      <c r="G11" s="3">
        <v>2124</v>
      </c>
      <c r="H11" s="3">
        <v>2354</v>
      </c>
      <c r="I11" s="3">
        <v>1762</v>
      </c>
      <c r="J11" s="3">
        <v>1818</v>
      </c>
      <c r="K11" s="3">
        <v>2311</v>
      </c>
    </row>
    <row r="12" spans="2:12" x14ac:dyDescent="0.3">
      <c r="D12" s="1" t="s">
        <v>46</v>
      </c>
      <c r="E12" s="12" t="s">
        <v>3</v>
      </c>
      <c r="F12" s="3">
        <v>3653</v>
      </c>
      <c r="G12" s="3">
        <v>2915</v>
      </c>
      <c r="H12" s="3">
        <v>2984</v>
      </c>
      <c r="I12" s="3">
        <v>2418</v>
      </c>
      <c r="J12" s="3">
        <v>2885</v>
      </c>
      <c r="K12" s="3">
        <v>3385</v>
      </c>
    </row>
    <row r="13" spans="2:12" x14ac:dyDescent="0.3">
      <c r="E13" s="12" t="s">
        <v>4</v>
      </c>
      <c r="F13" s="3">
        <v>342</v>
      </c>
      <c r="G13" s="3">
        <v>370</v>
      </c>
      <c r="H13" s="3">
        <v>263</v>
      </c>
      <c r="I13" s="3">
        <v>236</v>
      </c>
      <c r="J13" s="3">
        <v>221</v>
      </c>
      <c r="K13" s="3">
        <v>321</v>
      </c>
    </row>
    <row r="14" spans="2:12" x14ac:dyDescent="0.3">
      <c r="E14" s="12" t="s">
        <v>5</v>
      </c>
      <c r="F14" s="3">
        <v>303</v>
      </c>
      <c r="G14" s="3">
        <v>268</v>
      </c>
      <c r="H14" s="3">
        <v>243</v>
      </c>
      <c r="I14" s="3">
        <v>221</v>
      </c>
      <c r="J14" s="3">
        <v>210</v>
      </c>
      <c r="K14" s="3">
        <v>265</v>
      </c>
    </row>
    <row r="15" spans="2:12" s="2" customFormat="1" x14ac:dyDescent="0.3">
      <c r="B15" s="5" t="s">
        <v>25</v>
      </c>
      <c r="C15" s="5"/>
      <c r="D15" s="5"/>
      <c r="E15" s="14"/>
      <c r="F15" s="6">
        <f t="shared" ref="F15:K15" si="0">SUM(F5:F14)</f>
        <v>53925</v>
      </c>
      <c r="G15" s="6">
        <f t="shared" si="0"/>
        <v>69671</v>
      </c>
      <c r="H15" s="6">
        <f t="shared" si="0"/>
        <v>75273</v>
      </c>
      <c r="I15" s="6">
        <f t="shared" si="0"/>
        <v>74595</v>
      </c>
      <c r="J15" s="6">
        <f t="shared" si="0"/>
        <v>83364</v>
      </c>
      <c r="K15" s="6">
        <f t="shared" si="0"/>
        <v>96576</v>
      </c>
      <c r="L15" s="5"/>
    </row>
    <row r="16" spans="2:12" x14ac:dyDescent="0.3">
      <c r="C16" s="1" t="s">
        <v>39</v>
      </c>
      <c r="D16" s="1" t="s">
        <v>6</v>
      </c>
      <c r="E16" s="12" t="s">
        <v>7</v>
      </c>
      <c r="F16" s="3">
        <v>36024</v>
      </c>
      <c r="G16" s="3">
        <v>51601</v>
      </c>
      <c r="H16" s="3">
        <v>58808</v>
      </c>
      <c r="I16" s="3">
        <v>57740</v>
      </c>
      <c r="J16" s="3">
        <v>32425</v>
      </c>
      <c r="K16" s="3">
        <v>43107</v>
      </c>
    </row>
    <row r="17" spans="2:12" x14ac:dyDescent="0.3">
      <c r="E17" s="12" t="s">
        <v>8</v>
      </c>
      <c r="F17" s="3">
        <v>13543</v>
      </c>
      <c r="G17" s="3">
        <v>28353</v>
      </c>
      <c r="H17" s="3">
        <v>40204</v>
      </c>
      <c r="I17" s="3">
        <v>44933</v>
      </c>
      <c r="J17" s="3">
        <v>53042</v>
      </c>
      <c r="K17" s="3">
        <v>60424</v>
      </c>
    </row>
    <row r="18" spans="2:12" x14ac:dyDescent="0.3">
      <c r="E18" s="12" t="s">
        <v>9</v>
      </c>
      <c r="F18" s="3">
        <v>7067</v>
      </c>
      <c r="G18" s="3">
        <v>6305</v>
      </c>
      <c r="H18" s="3">
        <v>5171</v>
      </c>
      <c r="I18" s="3">
        <v>3938</v>
      </c>
      <c r="J18" s="3">
        <v>4448</v>
      </c>
      <c r="K18" s="3">
        <v>7023</v>
      </c>
    </row>
    <row r="19" spans="2:12" x14ac:dyDescent="0.3">
      <c r="E19" s="12" t="s">
        <v>10</v>
      </c>
      <c r="F19" s="3">
        <v>10728</v>
      </c>
      <c r="G19" s="3">
        <v>14592</v>
      </c>
      <c r="H19" s="3">
        <v>18059</v>
      </c>
      <c r="I19" s="3">
        <v>18773</v>
      </c>
      <c r="J19" s="3">
        <v>20980</v>
      </c>
      <c r="K19" s="3">
        <v>35969</v>
      </c>
    </row>
    <row r="20" spans="2:12" x14ac:dyDescent="0.3">
      <c r="E20" s="12" t="s">
        <v>11</v>
      </c>
      <c r="F20" s="3">
        <v>50004</v>
      </c>
      <c r="G20" s="3">
        <v>66075</v>
      </c>
      <c r="H20" s="3">
        <v>71527</v>
      </c>
      <c r="I20" s="3">
        <v>72694</v>
      </c>
      <c r="J20" s="3">
        <v>75169</v>
      </c>
      <c r="K20" s="3">
        <v>97681</v>
      </c>
    </row>
    <row r="21" spans="2:12" x14ac:dyDescent="0.3">
      <c r="E21" s="12" t="s">
        <v>12</v>
      </c>
      <c r="F21" s="3">
        <v>1328</v>
      </c>
      <c r="G21" s="3">
        <v>1198</v>
      </c>
      <c r="H21" s="3">
        <v>1502</v>
      </c>
      <c r="I21" s="3">
        <v>1446</v>
      </c>
      <c r="J21" s="3">
        <v>173</v>
      </c>
      <c r="K21" s="3">
        <v>106</v>
      </c>
    </row>
    <row r="22" spans="2:12" x14ac:dyDescent="0.3">
      <c r="E22" s="12" t="s">
        <v>13</v>
      </c>
      <c r="F22" s="3">
        <v>0</v>
      </c>
      <c r="G22" s="3">
        <v>2</v>
      </c>
      <c r="H22" s="3">
        <v>0</v>
      </c>
      <c r="I22" s="3">
        <v>0</v>
      </c>
      <c r="J22" s="3">
        <v>75</v>
      </c>
      <c r="K22" s="3">
        <v>173</v>
      </c>
    </row>
    <row r="23" spans="2:12" x14ac:dyDescent="0.3">
      <c r="F23" s="3"/>
      <c r="G23" s="3"/>
      <c r="H23" s="3"/>
      <c r="I23" s="3"/>
      <c r="J23" s="3"/>
      <c r="K23" s="3"/>
    </row>
    <row r="24" spans="2:12" x14ac:dyDescent="0.3">
      <c r="B24" s="11" t="s">
        <v>15</v>
      </c>
      <c r="C24" s="11" t="s">
        <v>16</v>
      </c>
      <c r="E24" s="1"/>
    </row>
    <row r="25" spans="2:12" x14ac:dyDescent="0.3">
      <c r="E25" s="1"/>
    </row>
    <row r="26" spans="2:12" x14ac:dyDescent="0.3">
      <c r="B26" s="10" t="s">
        <v>24</v>
      </c>
      <c r="C26" s="10" t="s">
        <v>22</v>
      </c>
      <c r="D26" s="10"/>
      <c r="E26" s="13"/>
      <c r="F26" s="10">
        <v>2013</v>
      </c>
      <c r="G26" s="10">
        <v>2014</v>
      </c>
      <c r="H26" s="10">
        <v>2015</v>
      </c>
      <c r="I26" s="10">
        <v>2016</v>
      </c>
      <c r="J26" s="10">
        <v>2017</v>
      </c>
      <c r="K26" s="10">
        <v>2018</v>
      </c>
      <c r="L26" s="10">
        <v>2019</v>
      </c>
    </row>
    <row r="27" spans="2:12" x14ac:dyDescent="0.3">
      <c r="B27" s="33" t="s">
        <v>41</v>
      </c>
      <c r="C27" s="7" t="s">
        <v>27</v>
      </c>
      <c r="E27" s="16" t="s">
        <v>28</v>
      </c>
      <c r="F27" s="8">
        <v>45950</v>
      </c>
      <c r="G27" s="8">
        <v>72949</v>
      </c>
      <c r="H27" s="8">
        <v>76250</v>
      </c>
      <c r="I27" s="8">
        <v>80753</v>
      </c>
      <c r="J27" s="8">
        <v>88891</v>
      </c>
      <c r="K27" s="8">
        <v>103879</v>
      </c>
      <c r="L27" s="8"/>
    </row>
    <row r="28" spans="2:12" x14ac:dyDescent="0.3">
      <c r="B28" s="33" t="s">
        <v>42</v>
      </c>
      <c r="C28" s="7" t="s">
        <v>26</v>
      </c>
      <c r="E28" s="16" t="s">
        <v>28</v>
      </c>
      <c r="F28" s="8">
        <v>4003</v>
      </c>
      <c r="G28" s="8">
        <v>3249</v>
      </c>
      <c r="H28" s="8">
        <v>3079</v>
      </c>
      <c r="I28" s="8">
        <v>2700</v>
      </c>
      <c r="J28" s="8">
        <v>2489</v>
      </c>
      <c r="K28" s="8">
        <v>2497</v>
      </c>
      <c r="L28" s="8"/>
    </row>
    <row r="29" spans="2:12" x14ac:dyDescent="0.3">
      <c r="B29" s="1" t="s">
        <v>63</v>
      </c>
      <c r="C29" s="1" t="s">
        <v>64</v>
      </c>
      <c r="E29" s="16" t="s">
        <v>28</v>
      </c>
      <c r="F29" s="3">
        <v>0</v>
      </c>
      <c r="G29" s="3">
        <v>2092</v>
      </c>
      <c r="H29" s="3">
        <v>2435</v>
      </c>
      <c r="I29" s="3">
        <v>2684</v>
      </c>
      <c r="J29" s="3">
        <v>2856</v>
      </c>
      <c r="K29" s="3">
        <v>2815</v>
      </c>
      <c r="L29" s="3">
        <v>3908</v>
      </c>
    </row>
    <row r="30" spans="2:12" x14ac:dyDescent="0.3">
      <c r="F30" s="3"/>
      <c r="G30" s="3"/>
      <c r="H30" s="3"/>
      <c r="I30" s="3"/>
      <c r="J30" s="3"/>
      <c r="K30" s="3"/>
      <c r="L30" s="1" t="s">
        <v>62</v>
      </c>
    </row>
    <row r="47" spans="5:5" x14ac:dyDescent="0.3">
      <c r="E47" s="1"/>
    </row>
    <row r="48" spans="5:5" x14ac:dyDescent="0.3">
      <c r="E48" s="1"/>
    </row>
    <row r="49" spans="5:5" x14ac:dyDescent="0.3">
      <c r="E49" s="1"/>
    </row>
    <row r="50" spans="5:5" x14ac:dyDescent="0.3">
      <c r="E50" s="1"/>
    </row>
    <row r="51" spans="5:5" x14ac:dyDescent="0.3">
      <c r="E51" s="1"/>
    </row>
    <row r="52" spans="5:5" x14ac:dyDescent="0.3">
      <c r="E52" s="1"/>
    </row>
    <row r="53" spans="5:5" x14ac:dyDescent="0.3">
      <c r="E53" s="1"/>
    </row>
    <row r="54" spans="5:5" x14ac:dyDescent="0.3">
      <c r="E54" s="1"/>
    </row>
    <row r="55" spans="5:5" x14ac:dyDescent="0.3">
      <c r="E55" s="1"/>
    </row>
    <row r="56" spans="5:5" x14ac:dyDescent="0.3">
      <c r="E56" s="1"/>
    </row>
  </sheetData>
  <pageMargins left="0.7" right="0.7" top="0.75" bottom="0.75" header="0.3" footer="0.3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BE87E4-5B58-4E42-8A32-1116A33A4402}">
  <sheetPr>
    <tabColor theme="5" tint="-0.249977111117893"/>
  </sheetPr>
  <dimension ref="B1:L59"/>
  <sheetViews>
    <sheetView showGridLines="0" zoomScale="80" zoomScaleNormal="80" workbookViewId="0">
      <selection activeCell="B23" sqref="B23"/>
    </sheetView>
  </sheetViews>
  <sheetFormatPr baseColWidth="10" defaultRowHeight="14.4" x14ac:dyDescent="0.3"/>
  <sheetData>
    <row r="1" spans="2:12" s="21" customFormat="1" x14ac:dyDescent="0.3"/>
    <row r="2" spans="2:12" s="2" customFormat="1" x14ac:dyDescent="0.3">
      <c r="B2" s="11" t="s">
        <v>15</v>
      </c>
      <c r="C2" s="11" t="s" vm="2">
        <v>18</v>
      </c>
    </row>
    <row r="3" spans="2:12" s="2" customFormat="1" x14ac:dyDescent="0.3"/>
    <row r="4" spans="2:12" s="2" customFormat="1" x14ac:dyDescent="0.3">
      <c r="B4" s="10" t="s">
        <v>24</v>
      </c>
      <c r="C4" s="10" t="s">
        <v>22</v>
      </c>
      <c r="D4" s="10" t="s">
        <v>20</v>
      </c>
      <c r="E4" s="13" t="s">
        <v>17</v>
      </c>
      <c r="F4" s="25">
        <v>2013</v>
      </c>
      <c r="G4" s="25">
        <v>2014</v>
      </c>
      <c r="H4" s="25">
        <v>2015</v>
      </c>
      <c r="I4" s="25">
        <v>2016</v>
      </c>
      <c r="J4" s="25">
        <v>2017</v>
      </c>
      <c r="K4" s="25">
        <v>2018</v>
      </c>
      <c r="L4" s="25">
        <v>2019</v>
      </c>
    </row>
    <row r="5" spans="2:12" s="1" customFormat="1" x14ac:dyDescent="0.3">
      <c r="B5" s="2" t="s">
        <v>23</v>
      </c>
      <c r="C5" s="1" t="s">
        <v>0</v>
      </c>
      <c r="D5" s="1" t="s">
        <v>21</v>
      </c>
      <c r="E5" s="12" t="s">
        <v>1</v>
      </c>
      <c r="G5" s="4">
        <v>12281</v>
      </c>
      <c r="H5" s="4">
        <v>17159</v>
      </c>
      <c r="I5" s="4">
        <v>20030</v>
      </c>
      <c r="J5" s="4">
        <v>20983</v>
      </c>
      <c r="K5" s="4">
        <v>23266</v>
      </c>
      <c r="L5" s="4">
        <v>26663</v>
      </c>
    </row>
    <row r="6" spans="2:12" s="1" customFormat="1" x14ac:dyDescent="0.3">
      <c r="E6" s="12" t="s">
        <v>2</v>
      </c>
      <c r="G6" s="4">
        <v>10005</v>
      </c>
      <c r="H6" s="4">
        <v>11092</v>
      </c>
      <c r="I6" s="4">
        <v>11707</v>
      </c>
      <c r="J6" s="4">
        <v>11285</v>
      </c>
      <c r="K6" s="4">
        <v>12894</v>
      </c>
      <c r="L6" s="4">
        <v>18462</v>
      </c>
    </row>
    <row r="7" spans="2:12" s="1" customFormat="1" x14ac:dyDescent="0.3">
      <c r="D7" s="1" t="s">
        <v>45</v>
      </c>
      <c r="E7" s="12" t="s">
        <v>3</v>
      </c>
      <c r="G7" s="4">
        <v>12876</v>
      </c>
      <c r="H7" s="4">
        <v>11762</v>
      </c>
      <c r="I7" s="4">
        <v>9888</v>
      </c>
      <c r="J7" s="4">
        <v>11248</v>
      </c>
      <c r="K7" s="4">
        <v>15309</v>
      </c>
      <c r="L7" s="4">
        <v>41878</v>
      </c>
    </row>
    <row r="8" spans="2:12" s="1" customFormat="1" x14ac:dyDescent="0.3">
      <c r="E8" s="12" t="s">
        <v>4</v>
      </c>
      <c r="G8" s="4">
        <v>327</v>
      </c>
      <c r="H8" s="4">
        <v>210</v>
      </c>
      <c r="I8" s="4">
        <v>305</v>
      </c>
      <c r="J8" s="4">
        <v>424</v>
      </c>
      <c r="K8" s="4">
        <v>403</v>
      </c>
      <c r="L8" s="4">
        <v>716</v>
      </c>
    </row>
    <row r="9" spans="2:12" s="1" customFormat="1" x14ac:dyDescent="0.3">
      <c r="E9" s="12" t="s">
        <v>5</v>
      </c>
      <c r="G9" s="4">
        <v>25</v>
      </c>
      <c r="H9" s="4">
        <v>14</v>
      </c>
      <c r="I9" s="4">
        <v>17</v>
      </c>
      <c r="J9" s="4">
        <v>21</v>
      </c>
      <c r="K9" s="4">
        <v>7</v>
      </c>
      <c r="L9" s="4">
        <v>6</v>
      </c>
    </row>
    <row r="10" spans="2:12" s="1" customFormat="1" x14ac:dyDescent="0.3">
      <c r="C10" s="1" t="s">
        <v>14</v>
      </c>
      <c r="D10" s="1" t="s">
        <v>21</v>
      </c>
      <c r="E10" s="12" t="s">
        <v>1</v>
      </c>
      <c r="G10" s="4">
        <v>573</v>
      </c>
      <c r="H10" s="4">
        <v>1076</v>
      </c>
      <c r="I10" s="4">
        <v>1592</v>
      </c>
      <c r="J10" s="4">
        <v>1744</v>
      </c>
      <c r="K10" s="4">
        <v>1493</v>
      </c>
      <c r="L10" s="4">
        <v>1516</v>
      </c>
    </row>
    <row r="11" spans="2:12" s="1" customFormat="1" x14ac:dyDescent="0.3">
      <c r="E11" s="12" t="s">
        <v>2</v>
      </c>
      <c r="G11" s="4">
        <v>1477</v>
      </c>
      <c r="H11" s="4">
        <v>1777</v>
      </c>
      <c r="I11" s="4">
        <v>1115</v>
      </c>
      <c r="J11" s="4">
        <v>1017</v>
      </c>
      <c r="K11" s="4">
        <v>1309</v>
      </c>
      <c r="L11" s="4">
        <v>1721</v>
      </c>
    </row>
    <row r="12" spans="2:12" s="1" customFormat="1" x14ac:dyDescent="0.3">
      <c r="D12" s="1" t="s">
        <v>45</v>
      </c>
      <c r="E12" s="12" t="s">
        <v>3</v>
      </c>
      <c r="G12" s="4">
        <v>1658</v>
      </c>
      <c r="H12" s="4">
        <v>1589</v>
      </c>
      <c r="I12" s="4">
        <v>1285</v>
      </c>
      <c r="J12" s="4">
        <v>1588</v>
      </c>
      <c r="K12" s="4">
        <v>1718</v>
      </c>
      <c r="L12" s="4">
        <v>3996</v>
      </c>
    </row>
    <row r="13" spans="2:12" s="1" customFormat="1" x14ac:dyDescent="0.3">
      <c r="E13" s="12" t="s">
        <v>4</v>
      </c>
      <c r="G13" s="4">
        <v>189</v>
      </c>
      <c r="H13" s="4">
        <v>103</v>
      </c>
      <c r="I13" s="4">
        <v>145</v>
      </c>
      <c r="J13" s="4">
        <v>116</v>
      </c>
      <c r="K13" s="4">
        <v>119</v>
      </c>
      <c r="L13" s="4">
        <v>204</v>
      </c>
    </row>
    <row r="14" spans="2:12" s="1" customFormat="1" x14ac:dyDescent="0.3">
      <c r="E14" s="12" t="s">
        <v>5</v>
      </c>
      <c r="G14" s="4">
        <v>148</v>
      </c>
      <c r="H14" s="4">
        <v>164</v>
      </c>
      <c r="I14" s="4">
        <v>144</v>
      </c>
      <c r="J14" s="4">
        <v>126</v>
      </c>
      <c r="K14" s="4">
        <v>112</v>
      </c>
      <c r="L14" s="4">
        <v>134</v>
      </c>
    </row>
    <row r="15" spans="2:12" s="2" customFormat="1" x14ac:dyDescent="0.3">
      <c r="B15" s="5" t="s">
        <v>40</v>
      </c>
      <c r="C15" s="5"/>
      <c r="D15" s="5"/>
      <c r="E15" s="14"/>
      <c r="F15" s="6">
        <f t="shared" ref="F15:L15" si="0">SUM(F5:F14)</f>
        <v>0</v>
      </c>
      <c r="G15" s="6">
        <f t="shared" si="0"/>
        <v>39559</v>
      </c>
      <c r="H15" s="6">
        <f t="shared" si="0"/>
        <v>44946</v>
      </c>
      <c r="I15" s="6">
        <f t="shared" si="0"/>
        <v>46228</v>
      </c>
      <c r="J15" s="6">
        <f t="shared" si="0"/>
        <v>48552</v>
      </c>
      <c r="K15" s="6">
        <f t="shared" si="0"/>
        <v>56630</v>
      </c>
      <c r="L15" s="6">
        <f t="shared" si="0"/>
        <v>95296</v>
      </c>
    </row>
    <row r="16" spans="2:12" s="1" customFormat="1" x14ac:dyDescent="0.3">
      <c r="C16" s="1" t="s">
        <v>39</v>
      </c>
      <c r="D16" s="1" t="s">
        <v>6</v>
      </c>
      <c r="E16" s="12" t="s">
        <v>7</v>
      </c>
      <c r="G16" s="4">
        <v>26344</v>
      </c>
      <c r="H16" s="4">
        <v>35978</v>
      </c>
      <c r="I16" s="4">
        <v>37185</v>
      </c>
      <c r="J16" s="4">
        <v>21187</v>
      </c>
      <c r="K16" s="4">
        <v>21544</v>
      </c>
      <c r="L16" s="4">
        <v>45382</v>
      </c>
    </row>
    <row r="17" spans="2:12" s="1" customFormat="1" x14ac:dyDescent="0.3">
      <c r="E17" s="12" t="s">
        <v>8</v>
      </c>
      <c r="G17" s="4">
        <v>15363</v>
      </c>
      <c r="H17" s="4">
        <v>24291</v>
      </c>
      <c r="I17" s="4">
        <v>28819</v>
      </c>
      <c r="J17" s="4">
        <v>28173</v>
      </c>
      <c r="K17" s="4">
        <v>36252</v>
      </c>
      <c r="L17" s="4">
        <v>50399</v>
      </c>
    </row>
    <row r="18" spans="2:12" s="1" customFormat="1" x14ac:dyDescent="0.3">
      <c r="E18" s="12" t="s">
        <v>9</v>
      </c>
      <c r="G18" s="4">
        <v>3023</v>
      </c>
      <c r="H18" s="4">
        <v>2714</v>
      </c>
      <c r="I18" s="4">
        <v>2049</v>
      </c>
      <c r="J18" s="4">
        <v>2305</v>
      </c>
      <c r="K18" s="4">
        <v>4240</v>
      </c>
      <c r="L18" s="4">
        <v>10962</v>
      </c>
    </row>
    <row r="19" spans="2:12" s="1" customFormat="1" x14ac:dyDescent="0.3">
      <c r="E19" s="12" t="s">
        <v>10</v>
      </c>
      <c r="G19" s="4">
        <v>9675</v>
      </c>
      <c r="H19" s="4">
        <v>10027</v>
      </c>
      <c r="I19" s="4">
        <v>10789</v>
      </c>
      <c r="J19" s="4">
        <v>12201</v>
      </c>
      <c r="K19" s="4">
        <v>15108</v>
      </c>
      <c r="L19" s="4">
        <v>38136</v>
      </c>
    </row>
    <row r="20" spans="2:12" s="1" customFormat="1" x14ac:dyDescent="0.3">
      <c r="E20" s="12" t="s">
        <v>11</v>
      </c>
      <c r="G20" s="4">
        <v>37389</v>
      </c>
      <c r="H20" s="4">
        <v>42932</v>
      </c>
      <c r="I20" s="4">
        <v>45063</v>
      </c>
      <c r="J20" s="4">
        <v>47120</v>
      </c>
      <c r="K20" s="4">
        <v>51736</v>
      </c>
      <c r="L20" s="4">
        <v>85114</v>
      </c>
    </row>
    <row r="21" spans="2:12" s="1" customFormat="1" x14ac:dyDescent="0.3">
      <c r="E21" s="12" t="s">
        <v>12</v>
      </c>
      <c r="G21" s="4">
        <v>1620</v>
      </c>
      <c r="H21" s="4">
        <v>1937</v>
      </c>
      <c r="I21" s="4">
        <v>859</v>
      </c>
      <c r="J21" s="4">
        <v>943</v>
      </c>
      <c r="K21" s="4">
        <v>22</v>
      </c>
      <c r="L21" s="4">
        <v>52</v>
      </c>
    </row>
    <row r="22" spans="2:12" s="1" customFormat="1" x14ac:dyDescent="0.3">
      <c r="E22" s="12" t="s">
        <v>19</v>
      </c>
      <c r="G22" s="4">
        <v>713</v>
      </c>
      <c r="H22" s="4">
        <v>44</v>
      </c>
      <c r="I22" s="4">
        <v>0</v>
      </c>
      <c r="J22" s="4">
        <v>76</v>
      </c>
      <c r="K22" s="4">
        <v>281</v>
      </c>
      <c r="L22" s="4">
        <v>739</v>
      </c>
    </row>
    <row r="23" spans="2:12" s="1" customFormat="1" x14ac:dyDescent="0.3">
      <c r="E23" s="12" t="s">
        <v>13</v>
      </c>
      <c r="G23" s="4"/>
      <c r="H23" s="4"/>
      <c r="I23" s="4"/>
      <c r="J23" s="4"/>
      <c r="K23" s="4">
        <v>0</v>
      </c>
      <c r="L23" s="4">
        <v>17</v>
      </c>
    </row>
    <row r="24" spans="2:12" s="1" customFormat="1" x14ac:dyDescent="0.3">
      <c r="E24" s="12"/>
    </row>
    <row r="25" spans="2:12" s="1" customFormat="1" x14ac:dyDescent="0.3">
      <c r="B25" s="11" t="s">
        <v>15</v>
      </c>
      <c r="C25" s="11" t="s">
        <v>43</v>
      </c>
    </row>
    <row r="26" spans="2:12" s="1" customFormat="1" x14ac:dyDescent="0.3"/>
    <row r="27" spans="2:12" s="1" customFormat="1" x14ac:dyDescent="0.3">
      <c r="B27" s="10" t="s">
        <v>24</v>
      </c>
      <c r="C27" s="10" t="s">
        <v>22</v>
      </c>
      <c r="D27" s="10"/>
      <c r="E27" s="25"/>
      <c r="F27" s="25">
        <v>2013</v>
      </c>
      <c r="G27" s="25">
        <v>2014</v>
      </c>
      <c r="H27" s="25">
        <v>2015</v>
      </c>
      <c r="I27" s="25">
        <v>2016</v>
      </c>
      <c r="J27" s="25">
        <v>2017</v>
      </c>
      <c r="K27" s="25">
        <v>2018</v>
      </c>
      <c r="L27" s="25">
        <v>2019</v>
      </c>
    </row>
    <row r="28" spans="2:12" s="1" customFormat="1" x14ac:dyDescent="0.3">
      <c r="B28" s="33" t="s">
        <v>41</v>
      </c>
      <c r="C28" s="7" t="s">
        <v>27</v>
      </c>
      <c r="E28" s="16" t="s">
        <v>28</v>
      </c>
      <c r="F28" s="4">
        <v>0</v>
      </c>
      <c r="G28" s="8">
        <v>41916</v>
      </c>
      <c r="H28" s="8">
        <v>47145</v>
      </c>
      <c r="I28" s="8">
        <v>49939</v>
      </c>
      <c r="J28" s="8">
        <v>55824</v>
      </c>
      <c r="K28" s="8">
        <v>68881</v>
      </c>
      <c r="L28" s="8">
        <v>78828</v>
      </c>
    </row>
    <row r="29" spans="2:12" s="1" customFormat="1" x14ac:dyDescent="0.3">
      <c r="B29" s="33" t="s">
        <v>42</v>
      </c>
      <c r="C29" s="7" t="s">
        <v>26</v>
      </c>
      <c r="E29" s="16" t="s">
        <v>28</v>
      </c>
      <c r="F29" s="4">
        <v>0</v>
      </c>
      <c r="G29" s="8">
        <v>2092</v>
      </c>
      <c r="H29" s="8">
        <v>1799</v>
      </c>
      <c r="I29" s="8">
        <v>1403</v>
      </c>
      <c r="J29" s="8">
        <v>1386</v>
      </c>
      <c r="K29" s="8">
        <v>1549</v>
      </c>
      <c r="L29" s="8">
        <v>1439</v>
      </c>
    </row>
    <row r="30" spans="2:12" s="1" customFormat="1" x14ac:dyDescent="0.3">
      <c r="B30" s="1" t="s">
        <v>63</v>
      </c>
      <c r="C30" s="1" t="s">
        <v>64</v>
      </c>
      <c r="E30" s="16" t="s">
        <v>28</v>
      </c>
      <c r="F30" s="4">
        <v>0</v>
      </c>
      <c r="G30" s="8">
        <v>1255</v>
      </c>
      <c r="H30" s="8">
        <v>1457</v>
      </c>
      <c r="I30" s="8">
        <v>1746</v>
      </c>
      <c r="J30" s="8">
        <v>1808</v>
      </c>
      <c r="K30" s="8">
        <v>1911</v>
      </c>
      <c r="L30" s="8">
        <v>2326</v>
      </c>
    </row>
    <row r="31" spans="2:12" s="1" customFormat="1" x14ac:dyDescent="0.3">
      <c r="E31" s="12"/>
      <c r="G31" s="8"/>
      <c r="H31" s="8"/>
      <c r="I31" s="8"/>
      <c r="J31" s="8"/>
      <c r="K31" s="8"/>
      <c r="L31" s="8"/>
    </row>
    <row r="32" spans="2:12" s="1" customFormat="1" x14ac:dyDescent="0.3">
      <c r="E32" s="12"/>
    </row>
    <row r="33" spans="5:5" s="1" customFormat="1" x14ac:dyDescent="0.3">
      <c r="E33" s="12"/>
    </row>
    <row r="34" spans="5:5" s="1" customFormat="1" x14ac:dyDescent="0.3">
      <c r="E34" s="12"/>
    </row>
    <row r="35" spans="5:5" s="1" customFormat="1" x14ac:dyDescent="0.3">
      <c r="E35" s="12"/>
    </row>
    <row r="36" spans="5:5" s="1" customFormat="1" x14ac:dyDescent="0.3">
      <c r="E36" s="12"/>
    </row>
    <row r="37" spans="5:5" s="1" customFormat="1" x14ac:dyDescent="0.3">
      <c r="E37" s="12"/>
    </row>
    <row r="38" spans="5:5" s="1" customFormat="1" x14ac:dyDescent="0.3">
      <c r="E38" s="12"/>
    </row>
    <row r="39" spans="5:5" s="1" customFormat="1" x14ac:dyDescent="0.3">
      <c r="E39" s="12"/>
    </row>
    <row r="40" spans="5:5" s="1" customFormat="1" x14ac:dyDescent="0.3">
      <c r="E40" s="12"/>
    </row>
    <row r="41" spans="5:5" s="1" customFormat="1" x14ac:dyDescent="0.3">
      <c r="E41" s="12"/>
    </row>
    <row r="42" spans="5:5" s="1" customFormat="1" x14ac:dyDescent="0.3">
      <c r="E42" s="12"/>
    </row>
    <row r="43" spans="5:5" s="1" customFormat="1" x14ac:dyDescent="0.3">
      <c r="E43" s="12"/>
    </row>
    <row r="44" spans="5:5" s="1" customFormat="1" x14ac:dyDescent="0.3">
      <c r="E44" s="12"/>
    </row>
    <row r="45" spans="5:5" s="1" customFormat="1" x14ac:dyDescent="0.3">
      <c r="E45" s="12"/>
    </row>
    <row r="46" spans="5:5" s="1" customFormat="1" x14ac:dyDescent="0.3">
      <c r="E46" s="12"/>
    </row>
    <row r="47" spans="5:5" s="1" customFormat="1" x14ac:dyDescent="0.3">
      <c r="E47" s="12"/>
    </row>
    <row r="48" spans="5:5" s="1" customFormat="1" x14ac:dyDescent="0.3">
      <c r="E48" s="12"/>
    </row>
    <row r="49" spans="5:5" s="1" customFormat="1" x14ac:dyDescent="0.3">
      <c r="E49" s="12"/>
    </row>
    <row r="50" spans="5:5" s="1" customFormat="1" x14ac:dyDescent="0.3">
      <c r="E50" s="12"/>
    </row>
    <row r="51" spans="5:5" s="1" customFormat="1" x14ac:dyDescent="0.3">
      <c r="E51" s="12"/>
    </row>
    <row r="52" spans="5:5" s="1" customFormat="1" x14ac:dyDescent="0.3">
      <c r="E52" s="12"/>
    </row>
    <row r="53" spans="5:5" s="1" customFormat="1" x14ac:dyDescent="0.3">
      <c r="E53" s="12"/>
    </row>
    <row r="54" spans="5:5" s="1" customFormat="1" x14ac:dyDescent="0.3">
      <c r="E54" s="12"/>
    </row>
    <row r="55" spans="5:5" s="1" customFormat="1" x14ac:dyDescent="0.3">
      <c r="E55" s="12"/>
    </row>
    <row r="56" spans="5:5" s="1" customFormat="1" x14ac:dyDescent="0.3">
      <c r="E56" s="12"/>
    </row>
    <row r="57" spans="5:5" s="1" customFormat="1" x14ac:dyDescent="0.3">
      <c r="E57" s="12"/>
    </row>
    <row r="58" spans="5:5" s="1" customFormat="1" x14ac:dyDescent="0.3">
      <c r="E58" s="12"/>
    </row>
    <row r="59" spans="5:5" s="1" customFormat="1" x14ac:dyDescent="0.3">
      <c r="E59" s="1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C6E909-B9BD-4C3E-A880-D3338D094915}">
  <dimension ref="A1:I73"/>
  <sheetViews>
    <sheetView workbookViewId="0">
      <selection activeCell="H16" sqref="H16"/>
    </sheetView>
  </sheetViews>
  <sheetFormatPr baseColWidth="10" defaultRowHeight="14.4" x14ac:dyDescent="0.3"/>
  <cols>
    <col min="1" max="16384" width="11.5546875" style="21"/>
  </cols>
  <sheetData>
    <row r="1" spans="1:9" x14ac:dyDescent="0.3">
      <c r="C1" s="21" t="s">
        <v>47</v>
      </c>
      <c r="D1" s="21" t="s">
        <v>60</v>
      </c>
      <c r="E1" s="21" t="s">
        <v>61</v>
      </c>
    </row>
    <row r="2" spans="1:9" x14ac:dyDescent="0.3">
      <c r="A2" s="21">
        <v>2014</v>
      </c>
      <c r="B2" s="21" t="s">
        <v>48</v>
      </c>
      <c r="C2" s="21">
        <v>105</v>
      </c>
    </row>
    <row r="3" spans="1:9" x14ac:dyDescent="0.3">
      <c r="B3" s="21" t="s">
        <v>49</v>
      </c>
      <c r="C3" s="21">
        <v>202</v>
      </c>
    </row>
    <row r="4" spans="1:9" x14ac:dyDescent="0.3">
      <c r="B4" s="21" t="s">
        <v>50</v>
      </c>
      <c r="C4" s="21">
        <v>111</v>
      </c>
      <c r="H4" s="21" t="str">
        <f>+D1</f>
        <v>jan dec</v>
      </c>
      <c r="I4" s="21" t="str">
        <f>+E1</f>
        <v>jan aout</v>
      </c>
    </row>
    <row r="5" spans="1:9" x14ac:dyDescent="0.3">
      <c r="B5" s="21" t="s">
        <v>51</v>
      </c>
      <c r="C5" s="21">
        <v>182</v>
      </c>
      <c r="G5" s="21">
        <v>2014</v>
      </c>
      <c r="H5" s="21">
        <f>+D13</f>
        <v>2092</v>
      </c>
      <c r="I5" s="21">
        <f>+E9</f>
        <v>1255</v>
      </c>
    </row>
    <row r="6" spans="1:9" x14ac:dyDescent="0.3">
      <c r="B6" s="21" t="s">
        <v>52</v>
      </c>
      <c r="C6" s="21">
        <v>158</v>
      </c>
      <c r="G6" s="21">
        <v>2015</v>
      </c>
      <c r="H6" s="21">
        <f>+D25</f>
        <v>2435</v>
      </c>
      <c r="I6" s="21">
        <f>+E21</f>
        <v>1457</v>
      </c>
    </row>
    <row r="7" spans="1:9" x14ac:dyDescent="0.3">
      <c r="B7" s="21" t="s">
        <v>53</v>
      </c>
      <c r="C7" s="21">
        <v>184</v>
      </c>
      <c r="G7" s="21">
        <v>2016</v>
      </c>
      <c r="H7" s="21">
        <f>+D37</f>
        <v>2684</v>
      </c>
      <c r="I7" s="21">
        <f>+E33</f>
        <v>1746</v>
      </c>
    </row>
    <row r="8" spans="1:9" x14ac:dyDescent="0.3">
      <c r="B8" s="21" t="s">
        <v>54</v>
      </c>
      <c r="C8" s="21">
        <v>194</v>
      </c>
      <c r="G8" s="21">
        <v>2017</v>
      </c>
      <c r="H8" s="21">
        <f>+D49</f>
        <v>2846</v>
      </c>
      <c r="I8" s="21">
        <f>+E45</f>
        <v>1808</v>
      </c>
    </row>
    <row r="9" spans="1:9" x14ac:dyDescent="0.3">
      <c r="B9" s="21" t="s">
        <v>55</v>
      </c>
      <c r="C9" s="21">
        <v>119</v>
      </c>
      <c r="E9" s="21">
        <f>SUM(C2:C9)</f>
        <v>1255</v>
      </c>
      <c r="G9" s="21">
        <v>2018</v>
      </c>
      <c r="H9" s="21">
        <f>+D61</f>
        <v>2815</v>
      </c>
      <c r="I9" s="21">
        <f>+E57</f>
        <v>1911</v>
      </c>
    </row>
    <row r="10" spans="1:9" x14ac:dyDescent="0.3">
      <c r="B10" s="21" t="s">
        <v>56</v>
      </c>
      <c r="C10" s="21">
        <v>187</v>
      </c>
      <c r="G10" s="21">
        <v>2019</v>
      </c>
      <c r="H10" s="21">
        <f>+D73</f>
        <v>3908</v>
      </c>
      <c r="I10" s="21">
        <f>+E69</f>
        <v>2326</v>
      </c>
    </row>
    <row r="11" spans="1:9" x14ac:dyDescent="0.3">
      <c r="B11" s="21" t="s">
        <v>57</v>
      </c>
      <c r="C11" s="21">
        <v>305</v>
      </c>
    </row>
    <row r="12" spans="1:9" x14ac:dyDescent="0.3">
      <c r="B12" s="21" t="s">
        <v>58</v>
      </c>
      <c r="C12" s="21">
        <v>159</v>
      </c>
    </row>
    <row r="13" spans="1:9" x14ac:dyDescent="0.3">
      <c r="B13" s="21" t="s">
        <v>59</v>
      </c>
      <c r="C13" s="21">
        <v>186</v>
      </c>
      <c r="D13" s="21">
        <f>SUM(C2:C13)</f>
        <v>2092</v>
      </c>
    </row>
    <row r="14" spans="1:9" x14ac:dyDescent="0.3">
      <c r="A14" s="21">
        <v>2015</v>
      </c>
      <c r="B14" s="21" t="s">
        <v>48</v>
      </c>
      <c r="C14" s="21">
        <v>165</v>
      </c>
    </row>
    <row r="15" spans="1:9" x14ac:dyDescent="0.3">
      <c r="B15" s="21" t="s">
        <v>49</v>
      </c>
      <c r="C15" s="21">
        <v>157</v>
      </c>
    </row>
    <row r="16" spans="1:9" x14ac:dyDescent="0.3">
      <c r="B16" s="21" t="s">
        <v>50</v>
      </c>
      <c r="C16" s="21">
        <v>150</v>
      </c>
    </row>
    <row r="17" spans="1:5" x14ac:dyDescent="0.3">
      <c r="B17" s="21" t="s">
        <v>51</v>
      </c>
      <c r="C17" s="21">
        <v>222</v>
      </c>
    </row>
    <row r="18" spans="1:5" x14ac:dyDescent="0.3">
      <c r="B18" s="21" t="s">
        <v>52</v>
      </c>
      <c r="C18" s="21">
        <v>183</v>
      </c>
    </row>
    <row r="19" spans="1:5" x14ac:dyDescent="0.3">
      <c r="B19" s="21" t="s">
        <v>53</v>
      </c>
      <c r="C19" s="21">
        <v>247</v>
      </c>
    </row>
    <row r="20" spans="1:5" x14ac:dyDescent="0.3">
      <c r="B20" s="21" t="s">
        <v>54</v>
      </c>
      <c r="C20" s="21">
        <v>239</v>
      </c>
    </row>
    <row r="21" spans="1:5" x14ac:dyDescent="0.3">
      <c r="B21" s="21" t="s">
        <v>55</v>
      </c>
      <c r="C21" s="21">
        <v>94</v>
      </c>
      <c r="E21" s="21">
        <f>SUM(C14:C21)</f>
        <v>1457</v>
      </c>
    </row>
    <row r="22" spans="1:5" x14ac:dyDescent="0.3">
      <c r="B22" s="21" t="s">
        <v>56</v>
      </c>
      <c r="C22" s="21">
        <v>249</v>
      </c>
    </row>
    <row r="23" spans="1:5" x14ac:dyDescent="0.3">
      <c r="B23" s="21" t="s">
        <v>57</v>
      </c>
      <c r="C23" s="21">
        <v>255</v>
      </c>
    </row>
    <row r="24" spans="1:5" x14ac:dyDescent="0.3">
      <c r="B24" s="21" t="s">
        <v>58</v>
      </c>
      <c r="C24" s="21">
        <v>233</v>
      </c>
    </row>
    <row r="25" spans="1:5" x14ac:dyDescent="0.3">
      <c r="B25" s="21" t="s">
        <v>59</v>
      </c>
      <c r="C25" s="21">
        <v>241</v>
      </c>
      <c r="D25" s="21">
        <f>SUM(C14:C25)</f>
        <v>2435</v>
      </c>
    </row>
    <row r="26" spans="1:5" x14ac:dyDescent="0.3">
      <c r="A26" s="21">
        <v>2016</v>
      </c>
      <c r="B26" s="21" t="s">
        <v>48</v>
      </c>
      <c r="C26" s="21">
        <v>210</v>
      </c>
    </row>
    <row r="27" spans="1:5" x14ac:dyDescent="0.3">
      <c r="B27" s="21" t="s">
        <v>49</v>
      </c>
      <c r="C27" s="21">
        <v>245</v>
      </c>
    </row>
    <row r="28" spans="1:5" x14ac:dyDescent="0.3">
      <c r="B28" s="21" t="s">
        <v>50</v>
      </c>
      <c r="C28" s="21">
        <v>255</v>
      </c>
    </row>
    <row r="29" spans="1:5" x14ac:dyDescent="0.3">
      <c r="B29" s="21" t="s">
        <v>51</v>
      </c>
      <c r="C29" s="21">
        <v>214</v>
      </c>
    </row>
    <row r="30" spans="1:5" x14ac:dyDescent="0.3">
      <c r="B30" s="21" t="s">
        <v>52</v>
      </c>
      <c r="C30" s="21">
        <v>230</v>
      </c>
    </row>
    <row r="31" spans="1:5" x14ac:dyDescent="0.3">
      <c r="B31" s="21" t="s">
        <v>53</v>
      </c>
      <c r="C31" s="21">
        <v>294</v>
      </c>
    </row>
    <row r="32" spans="1:5" x14ac:dyDescent="0.3">
      <c r="B32" s="21" t="s">
        <v>54</v>
      </c>
      <c r="C32" s="21">
        <v>158</v>
      </c>
    </row>
    <row r="33" spans="1:5" x14ac:dyDescent="0.3">
      <c r="B33" s="21" t="s">
        <v>55</v>
      </c>
      <c r="C33" s="21">
        <v>140</v>
      </c>
      <c r="E33" s="21">
        <f>SUM(C26:C33)</f>
        <v>1746</v>
      </c>
    </row>
    <row r="34" spans="1:5" x14ac:dyDescent="0.3">
      <c r="B34" s="21" t="s">
        <v>56</v>
      </c>
      <c r="C34" s="21">
        <v>244</v>
      </c>
    </row>
    <row r="35" spans="1:5" x14ac:dyDescent="0.3">
      <c r="B35" s="21" t="s">
        <v>57</v>
      </c>
      <c r="C35" s="21">
        <v>253</v>
      </c>
    </row>
    <row r="36" spans="1:5" x14ac:dyDescent="0.3">
      <c r="B36" s="21" t="s">
        <v>58</v>
      </c>
      <c r="C36" s="21">
        <v>267</v>
      </c>
    </row>
    <row r="37" spans="1:5" x14ac:dyDescent="0.3">
      <c r="B37" s="21" t="s">
        <v>59</v>
      </c>
      <c r="C37" s="21">
        <v>174</v>
      </c>
      <c r="D37" s="21">
        <f>SUM(C26:C37)</f>
        <v>2684</v>
      </c>
    </row>
    <row r="38" spans="1:5" x14ac:dyDescent="0.3">
      <c r="A38" s="21">
        <v>2017</v>
      </c>
      <c r="B38" s="21" t="s">
        <v>48</v>
      </c>
      <c r="C38" s="21">
        <v>259</v>
      </c>
    </row>
    <row r="39" spans="1:5" x14ac:dyDescent="0.3">
      <c r="B39" s="21" t="s">
        <v>49</v>
      </c>
      <c r="C39" s="21">
        <v>210</v>
      </c>
    </row>
    <row r="40" spans="1:5" x14ac:dyDescent="0.3">
      <c r="B40" s="21" t="s">
        <v>50</v>
      </c>
      <c r="C40" s="21">
        <v>243</v>
      </c>
    </row>
    <row r="41" spans="1:5" x14ac:dyDescent="0.3">
      <c r="B41" s="21" t="s">
        <v>51</v>
      </c>
      <c r="C41" s="21">
        <v>240</v>
      </c>
    </row>
    <row r="42" spans="1:5" x14ac:dyDescent="0.3">
      <c r="B42" s="21" t="s">
        <v>52</v>
      </c>
      <c r="C42" s="21">
        <v>254</v>
      </c>
    </row>
    <row r="43" spans="1:5" x14ac:dyDescent="0.3">
      <c r="B43" s="21" t="s">
        <v>53</v>
      </c>
      <c r="C43" s="21">
        <v>225</v>
      </c>
    </row>
    <row r="44" spans="1:5" x14ac:dyDescent="0.3">
      <c r="B44" s="21" t="s">
        <v>54</v>
      </c>
      <c r="C44" s="21">
        <v>233</v>
      </c>
    </row>
    <row r="45" spans="1:5" x14ac:dyDescent="0.3">
      <c r="B45" s="21" t="s">
        <v>55</v>
      </c>
      <c r="C45" s="21">
        <v>144</v>
      </c>
      <c r="E45" s="21">
        <f>SUM(C38:C45)</f>
        <v>1808</v>
      </c>
    </row>
    <row r="46" spans="1:5" x14ac:dyDescent="0.3">
      <c r="B46" s="21" t="s">
        <v>56</v>
      </c>
      <c r="C46" s="21">
        <v>294</v>
      </c>
    </row>
    <row r="47" spans="1:5" x14ac:dyDescent="0.3">
      <c r="B47" s="21" t="s">
        <v>57</v>
      </c>
      <c r="C47" s="21">
        <v>295</v>
      </c>
    </row>
    <row r="48" spans="1:5" x14ac:dyDescent="0.3">
      <c r="B48" s="21" t="s">
        <v>58</v>
      </c>
      <c r="C48" s="21">
        <v>216</v>
      </c>
    </row>
    <row r="49" spans="1:5" x14ac:dyDescent="0.3">
      <c r="B49" s="21" t="s">
        <v>59</v>
      </c>
      <c r="C49" s="21">
        <v>233</v>
      </c>
      <c r="D49" s="21">
        <f>SUM(C38:C49)</f>
        <v>2846</v>
      </c>
    </row>
    <row r="50" spans="1:5" x14ac:dyDescent="0.3">
      <c r="A50" s="21">
        <v>2018</v>
      </c>
      <c r="B50" s="21" t="s">
        <v>48</v>
      </c>
      <c r="C50" s="21">
        <v>246</v>
      </c>
    </row>
    <row r="51" spans="1:5" x14ac:dyDescent="0.3">
      <c r="B51" s="21" t="s">
        <v>49</v>
      </c>
      <c r="C51" s="21">
        <v>230</v>
      </c>
    </row>
    <row r="52" spans="1:5" x14ac:dyDescent="0.3">
      <c r="B52" s="21" t="s">
        <v>50</v>
      </c>
      <c r="C52" s="21">
        <v>339</v>
      </c>
    </row>
    <row r="53" spans="1:5" x14ac:dyDescent="0.3">
      <c r="B53" s="21" t="s">
        <v>51</v>
      </c>
      <c r="C53" s="21">
        <v>253</v>
      </c>
    </row>
    <row r="54" spans="1:5" x14ac:dyDescent="0.3">
      <c r="B54" s="21" t="s">
        <v>52</v>
      </c>
      <c r="C54" s="21">
        <v>239</v>
      </c>
    </row>
    <row r="55" spans="1:5" x14ac:dyDescent="0.3">
      <c r="B55" s="21" t="s">
        <v>53</v>
      </c>
      <c r="C55" s="21">
        <v>218</v>
      </c>
    </row>
    <row r="56" spans="1:5" x14ac:dyDescent="0.3">
      <c r="B56" s="21" t="s">
        <v>54</v>
      </c>
      <c r="C56" s="21">
        <v>268</v>
      </c>
    </row>
    <row r="57" spans="1:5" x14ac:dyDescent="0.3">
      <c r="B57" s="21" t="s">
        <v>55</v>
      </c>
      <c r="C57" s="21">
        <v>118</v>
      </c>
      <c r="E57" s="21">
        <f>SUM(C50:C57)</f>
        <v>1911</v>
      </c>
    </row>
    <row r="58" spans="1:5" x14ac:dyDescent="0.3">
      <c r="B58" s="21" t="s">
        <v>56</v>
      </c>
      <c r="C58" s="21">
        <v>287</v>
      </c>
    </row>
    <row r="59" spans="1:5" x14ac:dyDescent="0.3">
      <c r="B59" s="21" t="s">
        <v>57</v>
      </c>
      <c r="C59" s="21">
        <v>283</v>
      </c>
    </row>
    <row r="60" spans="1:5" x14ac:dyDescent="0.3">
      <c r="B60" s="21" t="s">
        <v>58</v>
      </c>
      <c r="C60" s="21">
        <v>229</v>
      </c>
    </row>
    <row r="61" spans="1:5" x14ac:dyDescent="0.3">
      <c r="B61" s="21" t="s">
        <v>59</v>
      </c>
      <c r="C61" s="21">
        <v>105</v>
      </c>
      <c r="D61" s="21">
        <f>SUM(C50:C61)</f>
        <v>2815</v>
      </c>
    </row>
    <row r="62" spans="1:5" x14ac:dyDescent="0.3">
      <c r="A62" s="21">
        <v>2019</v>
      </c>
      <c r="B62" s="21" t="s">
        <v>48</v>
      </c>
      <c r="C62" s="21">
        <v>260</v>
      </c>
    </row>
    <row r="63" spans="1:5" x14ac:dyDescent="0.3">
      <c r="B63" s="21" t="s">
        <v>49</v>
      </c>
      <c r="C63" s="21">
        <v>268</v>
      </c>
    </row>
    <row r="64" spans="1:5" x14ac:dyDescent="0.3">
      <c r="B64" s="21" t="s">
        <v>50</v>
      </c>
      <c r="C64" s="21">
        <v>255</v>
      </c>
    </row>
    <row r="65" spans="2:5" x14ac:dyDescent="0.3">
      <c r="B65" s="21" t="s">
        <v>51</v>
      </c>
      <c r="C65" s="21">
        <v>251</v>
      </c>
    </row>
    <row r="66" spans="2:5" x14ac:dyDescent="0.3">
      <c r="B66" s="21" t="s">
        <v>52</v>
      </c>
      <c r="C66" s="21">
        <v>255</v>
      </c>
    </row>
    <row r="67" spans="2:5" x14ac:dyDescent="0.3">
      <c r="B67" s="21" t="s">
        <v>53</v>
      </c>
      <c r="C67" s="21">
        <v>320</v>
      </c>
    </row>
    <row r="68" spans="2:5" x14ac:dyDescent="0.3">
      <c r="B68" s="21" t="s">
        <v>54</v>
      </c>
      <c r="C68" s="21">
        <v>492</v>
      </c>
    </row>
    <row r="69" spans="2:5" x14ac:dyDescent="0.3">
      <c r="B69" s="21" t="s">
        <v>55</v>
      </c>
      <c r="C69" s="21">
        <v>225</v>
      </c>
      <c r="E69" s="21">
        <f>SUM(C62:C69)</f>
        <v>2326</v>
      </c>
    </row>
    <row r="70" spans="2:5" x14ac:dyDescent="0.3">
      <c r="B70" s="21" t="s">
        <v>56</v>
      </c>
      <c r="C70" s="21">
        <v>484</v>
      </c>
    </row>
    <row r="71" spans="2:5" x14ac:dyDescent="0.3">
      <c r="B71" s="21" t="s">
        <v>57</v>
      </c>
      <c r="C71" s="21">
        <v>578</v>
      </c>
    </row>
    <row r="72" spans="2:5" x14ac:dyDescent="0.3">
      <c r="B72" s="21" t="s">
        <v>58</v>
      </c>
      <c r="C72" s="21">
        <v>520</v>
      </c>
    </row>
    <row r="73" spans="2:5" x14ac:dyDescent="0.3">
      <c r="B73" s="21" t="s">
        <v>59</v>
      </c>
      <c r="D73" s="21">
        <f>SUM(C62:C73)</f>
        <v>3908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A82E83-7422-4561-B604-6D0041C663F9}">
  <sheetPr>
    <tabColor theme="0" tint="-0.14999847407452621"/>
  </sheetPr>
  <dimension ref="B2:X40"/>
  <sheetViews>
    <sheetView showGridLines="0" topLeftCell="A22" zoomScaleNormal="100" workbookViewId="0">
      <selection activeCell="C27" sqref="C27"/>
    </sheetView>
  </sheetViews>
  <sheetFormatPr baseColWidth="10" defaultRowHeight="14.4" x14ac:dyDescent="0.3"/>
  <cols>
    <col min="2" max="2" width="14.44140625" customWidth="1"/>
    <col min="15" max="15" width="11.77734375" bestFit="1" customWidth="1"/>
    <col min="16" max="16" width="10.5546875" bestFit="1" customWidth="1"/>
    <col min="17" max="18" width="11.109375" customWidth="1"/>
    <col min="19" max="19" width="11.5546875" bestFit="1" customWidth="1"/>
    <col min="20" max="20" width="9.21875" bestFit="1" customWidth="1"/>
    <col min="21" max="21" width="4.44140625" bestFit="1" customWidth="1"/>
    <col min="23" max="23" width="4.44140625" bestFit="1" customWidth="1"/>
  </cols>
  <sheetData>
    <row r="2" spans="2:21" x14ac:dyDescent="0.3">
      <c r="B2" s="11" t="s">
        <v>15</v>
      </c>
      <c r="C2" s="11" t="s" vm="2">
        <v>18</v>
      </c>
      <c r="D2" s="11"/>
      <c r="E2" s="15"/>
      <c r="F2" s="11"/>
      <c r="G2" s="11"/>
      <c r="H2" s="11"/>
      <c r="I2" s="11"/>
      <c r="J2" s="11"/>
      <c r="K2" s="11"/>
      <c r="L2" s="11"/>
    </row>
    <row r="3" spans="2:21" x14ac:dyDescent="0.3">
      <c r="B3" s="10" t="s">
        <v>24</v>
      </c>
      <c r="C3" s="10" t="s">
        <v>22</v>
      </c>
      <c r="D3" s="10" t="s">
        <v>20</v>
      </c>
      <c r="E3" s="13" t="s">
        <v>17</v>
      </c>
      <c r="F3" s="10">
        <v>2013</v>
      </c>
      <c r="G3" s="10">
        <v>2014</v>
      </c>
      <c r="H3" s="10">
        <v>2015</v>
      </c>
      <c r="I3" s="10">
        <v>2016</v>
      </c>
      <c r="J3" s="10">
        <v>2017</v>
      </c>
      <c r="K3" s="10">
        <v>2018</v>
      </c>
      <c r="L3" s="10">
        <v>2019</v>
      </c>
      <c r="N3" s="25"/>
      <c r="O3" s="25"/>
      <c r="P3" s="25">
        <f>K3</f>
        <v>2018</v>
      </c>
      <c r="Q3" s="25">
        <f>L3</f>
        <v>2019</v>
      </c>
      <c r="R3" s="25" t="s">
        <v>30</v>
      </c>
      <c r="U3" s="25" t="s">
        <v>29</v>
      </c>
    </row>
    <row r="4" spans="2:21" x14ac:dyDescent="0.3">
      <c r="B4" s="2" t="s">
        <v>23</v>
      </c>
      <c r="C4" s="1" t="s">
        <v>0</v>
      </c>
      <c r="D4" s="1" t="s">
        <v>21</v>
      </c>
      <c r="E4" s="12" t="s">
        <v>1</v>
      </c>
      <c r="F4" s="1"/>
      <c r="G4" s="4">
        <v>12281</v>
      </c>
      <c r="H4" s="4">
        <v>17159</v>
      </c>
      <c r="I4" s="4">
        <v>20030</v>
      </c>
      <c r="J4" s="4">
        <v>20983</v>
      </c>
      <c r="K4" s="4">
        <v>23266</v>
      </c>
      <c r="L4" s="4">
        <v>26663</v>
      </c>
      <c r="N4" t="str">
        <f>C4</f>
        <v>Bibloc</v>
      </c>
      <c r="P4" s="17">
        <f>K9</f>
        <v>51879</v>
      </c>
      <c r="Q4" s="17">
        <f>L9</f>
        <v>87725</v>
      </c>
      <c r="R4" s="18">
        <f>Q4/P4</f>
        <v>1.6909539505387536</v>
      </c>
      <c r="U4" s="18">
        <f>Q4/Q6</f>
        <v>0.92055280389523175</v>
      </c>
    </row>
    <row r="5" spans="2:21" x14ac:dyDescent="0.3">
      <c r="B5" s="1"/>
      <c r="C5" s="1"/>
      <c r="D5" s="1"/>
      <c r="E5" s="12" t="s">
        <v>2</v>
      </c>
      <c r="F5" s="1"/>
      <c r="G5" s="4">
        <v>10005</v>
      </c>
      <c r="H5" s="4">
        <v>11092</v>
      </c>
      <c r="I5" s="4">
        <v>11707</v>
      </c>
      <c r="J5" s="4">
        <v>11285</v>
      </c>
      <c r="K5" s="4">
        <v>12894</v>
      </c>
      <c r="L5" s="4">
        <v>18462</v>
      </c>
      <c r="N5" t="str">
        <f>C10</f>
        <v>Monobloc</v>
      </c>
      <c r="P5" s="17">
        <f>K15</f>
        <v>4751</v>
      </c>
      <c r="Q5" s="17">
        <f>L15</f>
        <v>7571</v>
      </c>
      <c r="R5" s="18">
        <f>Q5/P5</f>
        <v>1.5935592506840666</v>
      </c>
      <c r="U5" s="18">
        <f>Q5/Q6</f>
        <v>7.9447196104768303E-2</v>
      </c>
    </row>
    <row r="6" spans="2:21" x14ac:dyDescent="0.3">
      <c r="B6" s="1"/>
      <c r="C6" s="1"/>
      <c r="D6" s="1" t="s">
        <v>46</v>
      </c>
      <c r="E6" s="12" t="s">
        <v>3</v>
      </c>
      <c r="F6" s="1"/>
      <c r="G6" s="4">
        <v>12876</v>
      </c>
      <c r="H6" s="4">
        <v>11762</v>
      </c>
      <c r="I6" s="4">
        <v>9888</v>
      </c>
      <c r="J6" s="4">
        <v>11248</v>
      </c>
      <c r="K6" s="4">
        <v>15309</v>
      </c>
      <c r="L6" s="4">
        <v>41878</v>
      </c>
      <c r="N6" s="6" t="s">
        <v>32</v>
      </c>
      <c r="O6" s="6"/>
      <c r="P6" s="6">
        <f>SUM(P4:P5)</f>
        <v>56630</v>
      </c>
      <c r="Q6" s="6">
        <f>SUM(Q4:Q5)</f>
        <v>95296</v>
      </c>
      <c r="R6" s="32">
        <f>Q6/P6</f>
        <v>1.6827829772205545</v>
      </c>
      <c r="U6" s="6"/>
    </row>
    <row r="7" spans="2:21" x14ac:dyDescent="0.3">
      <c r="B7" s="1"/>
      <c r="C7" s="1"/>
      <c r="D7" s="1"/>
      <c r="E7" s="12" t="s">
        <v>4</v>
      </c>
      <c r="F7" s="1"/>
      <c r="G7" s="4">
        <v>327</v>
      </c>
      <c r="H7" s="4">
        <v>210</v>
      </c>
      <c r="I7" s="4">
        <v>305</v>
      </c>
      <c r="J7" s="4">
        <v>424</v>
      </c>
      <c r="K7" s="4">
        <v>403</v>
      </c>
      <c r="L7" s="4">
        <v>716</v>
      </c>
    </row>
    <row r="8" spans="2:21" x14ac:dyDescent="0.3">
      <c r="B8" s="1"/>
      <c r="C8" s="1"/>
      <c r="D8" s="1"/>
      <c r="E8" s="12" t="s">
        <v>5</v>
      </c>
      <c r="F8" s="1"/>
      <c r="G8" s="4">
        <v>25</v>
      </c>
      <c r="H8" s="4">
        <v>14</v>
      </c>
      <c r="I8" s="4">
        <v>17</v>
      </c>
      <c r="J8" s="4">
        <v>21</v>
      </c>
      <c r="K8" s="4">
        <v>7</v>
      </c>
      <c r="L8" s="4">
        <v>6</v>
      </c>
    </row>
    <row r="9" spans="2:21" x14ac:dyDescent="0.3">
      <c r="B9" s="5" t="s">
        <v>25</v>
      </c>
      <c r="C9" s="5"/>
      <c r="D9" s="5"/>
      <c r="E9" s="14"/>
      <c r="F9" s="6"/>
      <c r="G9" s="6">
        <f>SUM(G4:G8)</f>
        <v>35514</v>
      </c>
      <c r="H9" s="6">
        <f t="shared" ref="H9:L9" si="0">SUM(H4:H8)</f>
        <v>40237</v>
      </c>
      <c r="I9" s="6">
        <f t="shared" si="0"/>
        <v>41947</v>
      </c>
      <c r="J9" s="6">
        <f t="shared" si="0"/>
        <v>43961</v>
      </c>
      <c r="K9" s="6">
        <f t="shared" si="0"/>
        <v>51879</v>
      </c>
      <c r="L9" s="6">
        <f t="shared" si="0"/>
        <v>87725</v>
      </c>
      <c r="M9" s="23">
        <f>L9/K9</f>
        <v>1.6909539505387536</v>
      </c>
      <c r="N9" s="25"/>
      <c r="O9" s="25" t="s">
        <v>31</v>
      </c>
      <c r="P9" s="25">
        <f t="shared" ref="P9:Q12" si="1">K3</f>
        <v>2018</v>
      </c>
      <c r="Q9" s="25">
        <f t="shared" si="1"/>
        <v>2019</v>
      </c>
      <c r="R9" s="25" t="s">
        <v>30</v>
      </c>
    </row>
    <row r="10" spans="2:21" x14ac:dyDescent="0.3">
      <c r="B10" s="1"/>
      <c r="C10" s="1" t="s">
        <v>14</v>
      </c>
      <c r="D10" s="1" t="s">
        <v>21</v>
      </c>
      <c r="E10" s="12" t="s">
        <v>1</v>
      </c>
      <c r="F10" s="1"/>
      <c r="G10" s="4">
        <v>573</v>
      </c>
      <c r="H10" s="4">
        <v>1076</v>
      </c>
      <c r="I10" s="4">
        <v>1592</v>
      </c>
      <c r="J10" s="4">
        <v>1744</v>
      </c>
      <c r="K10" s="4">
        <v>1493</v>
      </c>
      <c r="L10" s="4">
        <v>1516</v>
      </c>
      <c r="N10" t="str">
        <f>C4</f>
        <v>Bibloc</v>
      </c>
      <c r="O10" s="17" t="str">
        <f>E4</f>
        <v>&lt;= 6 kW</v>
      </c>
      <c r="P10" s="17">
        <f t="shared" si="1"/>
        <v>23266</v>
      </c>
      <c r="Q10" s="17">
        <f t="shared" si="1"/>
        <v>26663</v>
      </c>
      <c r="R10" s="18">
        <f>Q10/P10</f>
        <v>1.1460070489125762</v>
      </c>
      <c r="S10" s="18"/>
    </row>
    <row r="11" spans="2:21" x14ac:dyDescent="0.3">
      <c r="B11" s="1"/>
      <c r="C11" s="1"/>
      <c r="D11" s="1"/>
      <c r="E11" s="12" t="s">
        <v>2</v>
      </c>
      <c r="F11" s="1"/>
      <c r="G11" s="4">
        <v>1477</v>
      </c>
      <c r="H11" s="4">
        <v>1777</v>
      </c>
      <c r="I11" s="4">
        <v>1115</v>
      </c>
      <c r="J11" s="4">
        <v>1017</v>
      </c>
      <c r="K11" s="4">
        <v>1309</v>
      </c>
      <c r="L11" s="4">
        <v>1721</v>
      </c>
      <c r="O11" t="str">
        <f>E5</f>
        <v>6 - 10 kW</v>
      </c>
      <c r="P11" s="17">
        <f t="shared" si="1"/>
        <v>12894</v>
      </c>
      <c r="Q11" s="17">
        <f t="shared" si="1"/>
        <v>18462</v>
      </c>
      <c r="R11" s="18">
        <f>Q11/P11</f>
        <v>1.4318287575616566</v>
      </c>
      <c r="S11" s="20"/>
    </row>
    <row r="12" spans="2:21" x14ac:dyDescent="0.3">
      <c r="B12" s="1"/>
      <c r="C12" s="1"/>
      <c r="D12" s="1" t="s">
        <v>45</v>
      </c>
      <c r="E12" s="12" t="s">
        <v>3</v>
      </c>
      <c r="F12" s="1"/>
      <c r="G12" s="4">
        <v>1658</v>
      </c>
      <c r="H12" s="4">
        <v>1589</v>
      </c>
      <c r="I12" s="4">
        <v>1285</v>
      </c>
      <c r="J12" s="4">
        <v>1588</v>
      </c>
      <c r="K12" s="4">
        <v>1718</v>
      </c>
      <c r="L12" s="4">
        <v>3996</v>
      </c>
      <c r="O12" t="str">
        <f>E6</f>
        <v>10 - 20 kW</v>
      </c>
      <c r="P12" s="17">
        <f t="shared" si="1"/>
        <v>15309</v>
      </c>
      <c r="Q12" s="17">
        <f t="shared" si="1"/>
        <v>41878</v>
      </c>
      <c r="R12" s="18">
        <f>Q12/P12</f>
        <v>2.7355150565027109</v>
      </c>
      <c r="S12" s="18"/>
    </row>
    <row r="13" spans="2:21" x14ac:dyDescent="0.3">
      <c r="B13" s="1"/>
      <c r="C13" s="1"/>
      <c r="D13" s="1"/>
      <c r="E13" s="12" t="s">
        <v>4</v>
      </c>
      <c r="F13" s="1"/>
      <c r="G13" s="4">
        <v>189</v>
      </c>
      <c r="H13" s="4">
        <v>103</v>
      </c>
      <c r="I13" s="4">
        <v>145</v>
      </c>
      <c r="J13" s="4">
        <v>116</v>
      </c>
      <c r="K13" s="4">
        <v>119</v>
      </c>
      <c r="L13" s="4">
        <v>204</v>
      </c>
      <c r="O13" t="str">
        <f>E7</f>
        <v>20 - 30 kW</v>
      </c>
      <c r="P13" s="17">
        <f t="shared" ref="P13:Q13" si="2">K7</f>
        <v>403</v>
      </c>
      <c r="Q13" s="17">
        <f t="shared" si="2"/>
        <v>716</v>
      </c>
      <c r="R13" s="18">
        <f t="shared" ref="R13:R14" si="3">Q13/P13</f>
        <v>1.7766749379652604</v>
      </c>
    </row>
    <row r="14" spans="2:21" x14ac:dyDescent="0.3">
      <c r="B14" s="1"/>
      <c r="C14" s="1"/>
      <c r="D14" s="1"/>
      <c r="E14" s="12" t="s">
        <v>5</v>
      </c>
      <c r="F14" s="1"/>
      <c r="G14" s="4">
        <v>148</v>
      </c>
      <c r="H14" s="4">
        <v>164</v>
      </c>
      <c r="I14" s="4">
        <v>144</v>
      </c>
      <c r="J14" s="4">
        <v>126</v>
      </c>
      <c r="K14" s="4">
        <v>112</v>
      </c>
      <c r="L14" s="4">
        <v>134</v>
      </c>
      <c r="O14" t="str">
        <f>E8</f>
        <v>30 - 50 kW</v>
      </c>
      <c r="P14" s="17">
        <f t="shared" ref="P14:Q14" si="4">K8</f>
        <v>7</v>
      </c>
      <c r="Q14" s="17">
        <f t="shared" si="4"/>
        <v>6</v>
      </c>
      <c r="R14" s="18">
        <f t="shared" si="3"/>
        <v>0.8571428571428571</v>
      </c>
    </row>
    <row r="15" spans="2:21" x14ac:dyDescent="0.3">
      <c r="B15" s="5" t="s">
        <v>25</v>
      </c>
      <c r="C15" s="5"/>
      <c r="D15" s="5"/>
      <c r="E15" s="14"/>
      <c r="F15" s="6"/>
      <c r="G15" s="6">
        <f>SUM(G10:G14)</f>
        <v>4045</v>
      </c>
      <c r="H15" s="6">
        <f t="shared" ref="H15:L15" si="5">SUM(H10:H14)</f>
        <v>4709</v>
      </c>
      <c r="I15" s="6">
        <f t="shared" si="5"/>
        <v>4281</v>
      </c>
      <c r="J15" s="6">
        <f t="shared" si="5"/>
        <v>4591</v>
      </c>
      <c r="K15" s="6">
        <f t="shared" si="5"/>
        <v>4751</v>
      </c>
      <c r="L15" s="6">
        <f t="shared" si="5"/>
        <v>7571</v>
      </c>
      <c r="M15" s="23">
        <f>L15/K15</f>
        <v>1.5935592506840666</v>
      </c>
      <c r="P15" s="17">
        <f>SUM(P10:P14)</f>
        <v>51879</v>
      </c>
      <c r="Q15" s="17">
        <f>SUM(Q10:Q14)</f>
        <v>87725</v>
      </c>
    </row>
    <row r="16" spans="2:21" x14ac:dyDescent="0.3">
      <c r="B16" s="5"/>
      <c r="C16" s="5"/>
      <c r="D16" s="5"/>
      <c r="E16" s="14"/>
      <c r="F16" s="6"/>
      <c r="G16" s="6"/>
      <c r="H16" s="6"/>
      <c r="I16" s="6"/>
      <c r="J16" s="6"/>
      <c r="K16" s="6"/>
      <c r="L16" s="6"/>
    </row>
    <row r="17" spans="2:18" x14ac:dyDescent="0.3">
      <c r="B17" s="5" t="s">
        <v>25</v>
      </c>
      <c r="C17" s="5"/>
      <c r="D17" s="5"/>
      <c r="E17" s="14"/>
      <c r="F17" s="6"/>
      <c r="G17" s="6">
        <f>G15+G9</f>
        <v>39559</v>
      </c>
      <c r="H17" s="6">
        <f t="shared" ref="H17:K17" si="6">H15+H9</f>
        <v>44946</v>
      </c>
      <c r="I17" s="6">
        <f t="shared" si="6"/>
        <v>46228</v>
      </c>
      <c r="J17" s="6">
        <f t="shared" si="6"/>
        <v>48552</v>
      </c>
      <c r="K17" s="6">
        <f t="shared" si="6"/>
        <v>56630</v>
      </c>
      <c r="L17" s="6">
        <f>L15+L9</f>
        <v>95296</v>
      </c>
      <c r="M17" s="23">
        <f>L17/K17</f>
        <v>1.6827829772205545</v>
      </c>
    </row>
    <row r="18" spans="2:18" x14ac:dyDescent="0.3">
      <c r="B18" s="1"/>
      <c r="C18" s="1" t="s">
        <v>39</v>
      </c>
      <c r="D18" s="1" t="s">
        <v>6</v>
      </c>
      <c r="E18" s="12" t="s">
        <v>7</v>
      </c>
      <c r="F18" s="1"/>
      <c r="G18" s="4">
        <v>26344</v>
      </c>
      <c r="H18" s="4">
        <v>35978</v>
      </c>
      <c r="I18" s="4">
        <v>37185</v>
      </c>
      <c r="J18" s="4">
        <v>21187</v>
      </c>
      <c r="K18" s="4">
        <v>21544</v>
      </c>
      <c r="L18" s="4">
        <v>45382</v>
      </c>
    </row>
    <row r="19" spans="2:18" x14ac:dyDescent="0.3">
      <c r="B19" s="1"/>
      <c r="C19" s="1"/>
      <c r="D19" s="1"/>
      <c r="E19" s="12" t="s">
        <v>8</v>
      </c>
      <c r="F19" s="1"/>
      <c r="G19" s="4">
        <v>15363</v>
      </c>
      <c r="H19" s="4">
        <v>24291</v>
      </c>
      <c r="I19" s="4">
        <v>28819</v>
      </c>
      <c r="J19" s="4">
        <v>28173</v>
      </c>
      <c r="K19" s="4">
        <v>36252</v>
      </c>
      <c r="L19" s="4">
        <v>50399</v>
      </c>
    </row>
    <row r="20" spans="2:18" x14ac:dyDescent="0.3">
      <c r="B20" s="1"/>
      <c r="C20" s="1"/>
      <c r="D20" s="1"/>
      <c r="E20" s="12" t="s">
        <v>9</v>
      </c>
      <c r="F20" s="1"/>
      <c r="G20" s="4">
        <v>3023</v>
      </c>
      <c r="H20" s="4">
        <v>2714</v>
      </c>
      <c r="I20" s="4">
        <v>2049</v>
      </c>
      <c r="J20" s="4">
        <v>2305</v>
      </c>
      <c r="K20" s="4">
        <v>4240</v>
      </c>
      <c r="L20" s="4">
        <v>10962</v>
      </c>
      <c r="O20" s="25" t="s">
        <v>38</v>
      </c>
      <c r="P20" s="25">
        <f>K3</f>
        <v>2018</v>
      </c>
      <c r="Q20" s="25">
        <f>L3</f>
        <v>2019</v>
      </c>
      <c r="R20" s="25" t="s">
        <v>30</v>
      </c>
    </row>
    <row r="21" spans="2:18" x14ac:dyDescent="0.3">
      <c r="B21" s="1"/>
      <c r="C21" s="1"/>
      <c r="D21" s="1"/>
      <c r="E21" s="12"/>
      <c r="F21" s="1"/>
      <c r="G21" s="19">
        <f t="shared" ref="G21:K21" si="7">G20/G17</f>
        <v>7.6417502970246978E-2</v>
      </c>
      <c r="H21" s="19">
        <f t="shared" si="7"/>
        <v>6.0383571396787253E-2</v>
      </c>
      <c r="I21" s="19">
        <f t="shared" si="7"/>
        <v>4.4323786449770704E-2</v>
      </c>
      <c r="J21" s="19">
        <f t="shared" si="7"/>
        <v>4.7474872301861919E-2</v>
      </c>
      <c r="K21" s="19">
        <f t="shared" si="7"/>
        <v>7.4871975984460534E-2</v>
      </c>
      <c r="L21" s="19">
        <f>L20/L17</f>
        <v>0.11503106111484218</v>
      </c>
      <c r="O21" s="21" t="str">
        <f>E20</f>
        <v>HT &gt; 65°C</v>
      </c>
      <c r="P21" s="17">
        <f>K20</f>
        <v>4240</v>
      </c>
      <c r="Q21" s="17">
        <f>L20</f>
        <v>10962</v>
      </c>
      <c r="R21" s="18">
        <f>Q21/P21</f>
        <v>2.5853773584905659</v>
      </c>
    </row>
    <row r="22" spans="2:18" x14ac:dyDescent="0.3">
      <c r="B22" s="1"/>
      <c r="C22" s="1"/>
      <c r="D22" s="1"/>
      <c r="E22" s="12" t="s">
        <v>10</v>
      </c>
      <c r="F22" s="1"/>
      <c r="G22" s="4">
        <v>9675</v>
      </c>
      <c r="H22" s="4">
        <v>10027</v>
      </c>
      <c r="I22" s="4">
        <v>10789</v>
      </c>
      <c r="J22" s="4">
        <v>12201</v>
      </c>
      <c r="K22" s="4">
        <v>15108</v>
      </c>
      <c r="L22" s="4">
        <v>38136</v>
      </c>
      <c r="O22" s="21" t="str">
        <f>E22</f>
        <v>HT 55-65°C</v>
      </c>
      <c r="P22" s="17">
        <f>K22</f>
        <v>15108</v>
      </c>
      <c r="Q22" s="17">
        <f>L22</f>
        <v>38136</v>
      </c>
      <c r="R22" s="18">
        <f>Q22/P22</f>
        <v>2.5242255758538521</v>
      </c>
    </row>
    <row r="23" spans="2:18" x14ac:dyDescent="0.3">
      <c r="B23" s="1"/>
      <c r="C23" s="1"/>
      <c r="D23" s="1"/>
      <c r="E23" s="12"/>
      <c r="F23" s="1"/>
      <c r="G23" s="19">
        <f t="shared" ref="G23:K23" si="8">G22/G17</f>
        <v>0.24457139968148842</v>
      </c>
      <c r="H23" s="19">
        <f t="shared" si="8"/>
        <v>0.22308993013838829</v>
      </c>
      <c r="I23" s="19">
        <f t="shared" si="8"/>
        <v>0.23338669204810938</v>
      </c>
      <c r="J23" s="19">
        <f t="shared" si="8"/>
        <v>0.25129757785467127</v>
      </c>
      <c r="K23" s="19">
        <f t="shared" si="8"/>
        <v>0.26678438989934666</v>
      </c>
      <c r="L23" s="19">
        <f>L22/L17</f>
        <v>0.40018468770987242</v>
      </c>
      <c r="O23" s="6" t="s">
        <v>32</v>
      </c>
      <c r="P23" s="6">
        <f>SUM(P21:P22)</f>
        <v>19348</v>
      </c>
      <c r="Q23" s="6">
        <f>SUM(Q21:Q22)</f>
        <v>49098</v>
      </c>
      <c r="R23" s="32">
        <f>Q23/P23</f>
        <v>2.5376266280752531</v>
      </c>
    </row>
    <row r="24" spans="2:18" x14ac:dyDescent="0.3">
      <c r="B24" s="1"/>
      <c r="C24" s="1"/>
      <c r="D24" s="1"/>
      <c r="E24" s="12" t="s">
        <v>11</v>
      </c>
      <c r="F24" s="1"/>
      <c r="G24" s="4">
        <v>37389</v>
      </c>
      <c r="H24" s="4">
        <v>42932</v>
      </c>
      <c r="I24" s="4">
        <v>45063</v>
      </c>
      <c r="J24" s="4">
        <v>47120</v>
      </c>
      <c r="K24" s="4">
        <v>51736</v>
      </c>
      <c r="L24" s="4">
        <v>85114</v>
      </c>
    </row>
    <row r="25" spans="2:18" x14ac:dyDescent="0.3">
      <c r="B25" s="1"/>
      <c r="C25" s="1"/>
      <c r="D25" s="1"/>
      <c r="E25" s="12" t="s">
        <v>12</v>
      </c>
      <c r="F25" s="1"/>
      <c r="G25" s="4">
        <v>1620</v>
      </c>
      <c r="H25" s="4">
        <v>1937</v>
      </c>
      <c r="I25" s="4">
        <v>859</v>
      </c>
      <c r="J25" s="4">
        <v>943</v>
      </c>
      <c r="K25" s="4">
        <v>22</v>
      </c>
      <c r="L25" s="4">
        <v>52</v>
      </c>
    </row>
    <row r="26" spans="2:18" x14ac:dyDescent="0.3">
      <c r="B26" s="1"/>
      <c r="C26" s="1"/>
      <c r="D26" s="1"/>
      <c r="E26" s="12" t="s">
        <v>19</v>
      </c>
      <c r="F26" s="1"/>
      <c r="G26" s="4">
        <v>713</v>
      </c>
      <c r="H26" s="4">
        <v>44</v>
      </c>
      <c r="I26" s="4">
        <v>0</v>
      </c>
      <c r="J26" s="4">
        <v>76</v>
      </c>
      <c r="K26" s="4">
        <v>281</v>
      </c>
      <c r="L26" s="4">
        <v>739</v>
      </c>
    </row>
    <row r="27" spans="2:18" x14ac:dyDescent="0.3">
      <c r="B27" s="1"/>
      <c r="C27" s="1"/>
      <c r="D27" s="1"/>
      <c r="E27" s="12" t="s">
        <v>13</v>
      </c>
      <c r="F27" s="1"/>
      <c r="G27" s="4"/>
      <c r="H27" s="4"/>
      <c r="I27" s="4"/>
      <c r="J27" s="4"/>
      <c r="K27" s="4">
        <v>0</v>
      </c>
      <c r="L27" s="4">
        <v>17</v>
      </c>
    </row>
    <row r="28" spans="2:18" x14ac:dyDescent="0.3">
      <c r="O28" s="21"/>
      <c r="P28" s="21"/>
      <c r="Q28" s="21"/>
    </row>
    <row r="29" spans="2:18" x14ac:dyDescent="0.3">
      <c r="O29" s="21"/>
      <c r="P29" s="22"/>
      <c r="Q29" s="22"/>
    </row>
    <row r="30" spans="2:18" x14ac:dyDescent="0.3">
      <c r="O30" s="21"/>
      <c r="P30" s="22"/>
      <c r="Q30" s="22"/>
    </row>
    <row r="31" spans="2:18" x14ac:dyDescent="0.3">
      <c r="B31" s="11" t="s">
        <v>15</v>
      </c>
      <c r="C31" s="11" t="s" vm="2">
        <v>18</v>
      </c>
      <c r="D31" s="11"/>
      <c r="E31" s="15"/>
      <c r="F31" s="11"/>
      <c r="G31" s="11"/>
      <c r="H31" s="11"/>
      <c r="I31" s="11"/>
      <c r="J31" s="11"/>
      <c r="K31" s="11"/>
      <c r="L31" s="11"/>
      <c r="O31" s="21"/>
      <c r="P31" s="22"/>
      <c r="Q31" s="22"/>
    </row>
    <row r="32" spans="2:18" x14ac:dyDescent="0.3">
      <c r="B32" s="10" t="s">
        <v>24</v>
      </c>
      <c r="C32" s="10" t="s">
        <v>22</v>
      </c>
      <c r="D32" s="10" t="s">
        <v>20</v>
      </c>
      <c r="E32" s="13" t="s">
        <v>17</v>
      </c>
      <c r="F32" s="10">
        <v>2013</v>
      </c>
      <c r="G32" s="10">
        <v>2014</v>
      </c>
      <c r="H32" s="10">
        <v>2015</v>
      </c>
      <c r="I32" s="10">
        <v>2016</v>
      </c>
      <c r="J32" s="10">
        <v>2017</v>
      </c>
      <c r="K32" s="10">
        <v>2018</v>
      </c>
      <c r="L32" s="10">
        <v>2019</v>
      </c>
      <c r="O32" s="21"/>
      <c r="P32" s="22"/>
      <c r="Q32" s="22"/>
    </row>
    <row r="33" spans="2:24" x14ac:dyDescent="0.3">
      <c r="C33" t="s">
        <v>44</v>
      </c>
      <c r="E33" t="str">
        <f>E4</f>
        <v>&lt;= 6 kW</v>
      </c>
      <c r="G33" s="17">
        <f>G4+G10</f>
        <v>12854</v>
      </c>
      <c r="H33" s="17">
        <f t="shared" ref="H33:L33" si="9">H4+H10</f>
        <v>18235</v>
      </c>
      <c r="I33" s="17">
        <f t="shared" si="9"/>
        <v>21622</v>
      </c>
      <c r="J33" s="17">
        <f t="shared" si="9"/>
        <v>22727</v>
      </c>
      <c r="K33" s="17">
        <f t="shared" si="9"/>
        <v>24759</v>
      </c>
      <c r="L33" s="17">
        <f t="shared" si="9"/>
        <v>28179</v>
      </c>
      <c r="O33" s="10" t="s">
        <v>37</v>
      </c>
      <c r="P33" s="10" t="s">
        <v>34</v>
      </c>
      <c r="Q33" s="25" t="s">
        <v>36</v>
      </c>
      <c r="R33" s="10" t="s">
        <v>35</v>
      </c>
      <c r="S33" s="25" t="s">
        <v>36</v>
      </c>
    </row>
    <row r="34" spans="2:24" x14ac:dyDescent="0.3">
      <c r="E34" s="21" t="str">
        <f t="shared" ref="E34:E37" si="10">E5</f>
        <v>6 - 10 kW</v>
      </c>
      <c r="G34" s="17">
        <f t="shared" ref="G34:L37" si="11">G5+G11</f>
        <v>11482</v>
      </c>
      <c r="H34" s="17">
        <f t="shared" si="11"/>
        <v>12869</v>
      </c>
      <c r="I34" s="17">
        <f t="shared" si="11"/>
        <v>12822</v>
      </c>
      <c r="J34" s="17">
        <f t="shared" si="11"/>
        <v>12302</v>
      </c>
      <c r="K34" s="17">
        <f t="shared" si="11"/>
        <v>14203</v>
      </c>
      <c r="L34" s="17">
        <f t="shared" si="11"/>
        <v>20183</v>
      </c>
      <c r="O34" t="s">
        <v>21</v>
      </c>
      <c r="P34" s="24">
        <f>K33+K34</f>
        <v>38962</v>
      </c>
      <c r="Q34" s="18">
        <f>P34/P36</f>
        <v>0.68800988875154512</v>
      </c>
      <c r="R34" s="17">
        <f>SUM(L33:L34)</f>
        <v>48362</v>
      </c>
      <c r="S34" s="18">
        <f>R34/R36</f>
        <v>0.50749244459368703</v>
      </c>
      <c r="U34" s="21"/>
      <c r="V34" s="21"/>
      <c r="W34" s="21"/>
      <c r="X34" s="21"/>
    </row>
    <row r="35" spans="2:24" x14ac:dyDescent="0.3">
      <c r="E35" s="21" t="str">
        <f t="shared" si="10"/>
        <v>10 - 20 kW</v>
      </c>
      <c r="G35" s="17">
        <f t="shared" si="11"/>
        <v>14534</v>
      </c>
      <c r="H35" s="17">
        <f t="shared" si="11"/>
        <v>13351</v>
      </c>
      <c r="I35" s="17">
        <f t="shared" si="11"/>
        <v>11173</v>
      </c>
      <c r="J35" s="17">
        <f t="shared" si="11"/>
        <v>12836</v>
      </c>
      <c r="K35" s="17">
        <f t="shared" si="11"/>
        <v>17027</v>
      </c>
      <c r="L35" s="17">
        <f t="shared" si="11"/>
        <v>45874</v>
      </c>
      <c r="O35" s="29" t="s">
        <v>33</v>
      </c>
      <c r="P35" s="30">
        <f>SUM(K35:K37)</f>
        <v>17668</v>
      </c>
      <c r="Q35" s="31">
        <f>P35/P36</f>
        <v>0.31199011124845488</v>
      </c>
      <c r="R35" s="30">
        <f>SUM(L35:L37)</f>
        <v>46934</v>
      </c>
      <c r="S35" s="31">
        <f>R35/R36</f>
        <v>0.49250755540631297</v>
      </c>
      <c r="X35" s="21"/>
    </row>
    <row r="36" spans="2:24" x14ac:dyDescent="0.3">
      <c r="E36" s="21" t="str">
        <f t="shared" si="10"/>
        <v>20 - 30 kW</v>
      </c>
      <c r="G36" s="17">
        <f t="shared" si="11"/>
        <v>516</v>
      </c>
      <c r="H36" s="17">
        <f t="shared" si="11"/>
        <v>313</v>
      </c>
      <c r="I36" s="17">
        <f t="shared" si="11"/>
        <v>450</v>
      </c>
      <c r="J36" s="17">
        <f t="shared" si="11"/>
        <v>540</v>
      </c>
      <c r="K36" s="17">
        <f t="shared" si="11"/>
        <v>522</v>
      </c>
      <c r="L36" s="17">
        <f t="shared" si="11"/>
        <v>920</v>
      </c>
      <c r="O36" s="26" t="s">
        <v>28</v>
      </c>
      <c r="P36" s="27">
        <f>P35+P34</f>
        <v>56630</v>
      </c>
      <c r="Q36" s="26"/>
      <c r="R36" s="27">
        <f>R35+R34</f>
        <v>95296</v>
      </c>
      <c r="S36" s="28"/>
    </row>
    <row r="37" spans="2:24" x14ac:dyDescent="0.3">
      <c r="E37" s="21" t="str">
        <f t="shared" si="10"/>
        <v>30 - 50 kW</v>
      </c>
      <c r="G37" s="17">
        <f t="shared" si="11"/>
        <v>173</v>
      </c>
      <c r="H37" s="17">
        <f t="shared" si="11"/>
        <v>178</v>
      </c>
      <c r="I37" s="17">
        <f t="shared" si="11"/>
        <v>161</v>
      </c>
      <c r="J37" s="17">
        <f t="shared" si="11"/>
        <v>147</v>
      </c>
      <c r="K37" s="17">
        <f t="shared" si="11"/>
        <v>119</v>
      </c>
      <c r="L37" s="17">
        <f t="shared" si="11"/>
        <v>140</v>
      </c>
    </row>
    <row r="38" spans="2:24" x14ac:dyDescent="0.3">
      <c r="B38" s="5" t="s">
        <v>40</v>
      </c>
      <c r="C38" s="5"/>
      <c r="D38" s="5"/>
      <c r="E38" s="14"/>
      <c r="F38" s="6"/>
      <c r="G38" s="6">
        <f>SUM(G33:G37)</f>
        <v>39559</v>
      </c>
      <c r="H38" s="6">
        <f t="shared" ref="H38:L38" si="12">SUM(H33:H37)</f>
        <v>44946</v>
      </c>
      <c r="I38" s="6">
        <f t="shared" si="12"/>
        <v>46228</v>
      </c>
      <c r="J38" s="6">
        <f t="shared" si="12"/>
        <v>48552</v>
      </c>
      <c r="K38" s="6">
        <f t="shared" si="12"/>
        <v>56630</v>
      </c>
      <c r="L38" s="6">
        <f t="shared" si="12"/>
        <v>95296</v>
      </c>
      <c r="X38" s="26"/>
    </row>
    <row r="39" spans="2:24" x14ac:dyDescent="0.3">
      <c r="R39" s="18"/>
    </row>
    <row r="40" spans="2:24" x14ac:dyDescent="0.3">
      <c r="N40" s="18"/>
    </row>
  </sheetData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68508654F36CA49BDEA542BE67DD9AE" ma:contentTypeVersion="11" ma:contentTypeDescription="Create a new document." ma:contentTypeScope="" ma:versionID="77f19b46705daba848ef9d08888f8a3d">
  <xsd:schema xmlns:xsd="http://www.w3.org/2001/XMLSchema" xmlns:xs="http://www.w3.org/2001/XMLSchema" xmlns:p="http://schemas.microsoft.com/office/2006/metadata/properties" xmlns:ns3="b20e8c9c-e756-4bab-b316-31ba293c525f" xmlns:ns4="e7432d13-503d-4fc3-bb9f-b6ad15cab0f7" targetNamespace="http://schemas.microsoft.com/office/2006/metadata/properties" ma:root="true" ma:fieldsID="7b4bba00f9d6f98dddefbea0fd71936f" ns3:_="" ns4:_="">
    <xsd:import namespace="b20e8c9c-e756-4bab-b316-31ba293c525f"/>
    <xsd:import namespace="e7432d13-503d-4fc3-bb9f-b6ad15cab0f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0e8c9c-e756-4bab-b316-31ba293c52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432d13-503d-4fc3-bb9f-b6ad15cab0f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9AE67BC-DDD5-4300-9C40-1919A23D277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9F9C644-0CBF-42F3-966B-F41C57101419}">
  <ds:schemaRefs>
    <ds:schemaRef ds:uri="b20e8c9c-e756-4bab-b316-31ba293c525f"/>
    <ds:schemaRef ds:uri="http://purl.org/dc/terms/"/>
    <ds:schemaRef ds:uri="e7432d13-503d-4fc3-bb9f-b6ad15cab0f7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87D6CEE-3035-4B9D-8921-CDF32BC0260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0e8c9c-e756-4bab-b316-31ba293c525f"/>
    <ds:schemaRef ds:uri="e7432d13-503d-4fc3-bb9f-b6ad15cab0f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marché PAC 2018</vt:lpstr>
      <vt:lpstr>marché PAC jan aou</vt:lpstr>
      <vt:lpstr>PAC Hybrides</vt:lpstr>
      <vt:lpstr>prépa analyse jan aou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Francois Deroche</dc:creator>
  <cp:lastModifiedBy>Francois Deroche</cp:lastModifiedBy>
  <cp:lastPrinted>2019-12-13T08:50:41Z</cp:lastPrinted>
  <dcterms:created xsi:type="dcterms:W3CDTF">2019-12-10T15:19:31Z</dcterms:created>
  <dcterms:modified xsi:type="dcterms:W3CDTF">2019-12-18T19:32:31Z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0x010100568508654F36CA49BDEA542BE67DD9AE</vt:lpwstr>
  </property>
</Properties>
</file>